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spova\Desktop\"/>
    </mc:Choice>
  </mc:AlternateContent>
  <bookViews>
    <workbookView xWindow="0" yWindow="0" windowWidth="28800" windowHeight="12315" activeTab="2"/>
  </bookViews>
  <sheets>
    <sheet name="BDI PREENCH" sheetId="3" r:id="rId1"/>
    <sheet name="EncSoc PR" sheetId="4" r:id="rId2"/>
    <sheet name="Consolidada Compl B195 PR" sheetId="1" r:id="rId3"/>
    <sheet name="Cronograma F&amp;F PREENCH" sheetId="2" r:id="rId4"/>
  </sheets>
  <externalReferences>
    <externalReference r:id="rId5"/>
  </externalReferences>
  <definedNames>
    <definedName name="_xlnm._FilterDatabase" localSheetId="2" hidden="1">'Consolidada Compl B195 PR'!$A$4:$G$593</definedName>
    <definedName name="_xlnm.Print_Area" localSheetId="2">'Consolidada Compl B195 PR'!$A$1:$G$592</definedName>
    <definedName name="_xlnm.Print_Area" localSheetId="3">'Cronograma F&amp;F PREENCH'!$A$1:$P$59</definedName>
    <definedName name="_xlnm.Print_Titles" localSheetId="2">'Consolidada Compl B195 PR'!$1:$4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4" l="1"/>
  <c r="D21" i="4"/>
  <c r="D15" i="4"/>
  <c r="D5" i="4"/>
  <c r="D28" i="4" s="1"/>
  <c r="B2" i="4"/>
  <c r="D19" i="3"/>
  <c r="B2" i="3"/>
  <c r="H64" i="2"/>
  <c r="I63" i="2"/>
  <c r="I64" i="2" s="1"/>
  <c r="H63" i="2"/>
  <c r="G63" i="2"/>
  <c r="G64" i="2" s="1"/>
  <c r="F63" i="2"/>
  <c r="F64" i="2" s="1"/>
  <c r="E63" i="2"/>
  <c r="E64" i="2" s="1"/>
  <c r="E65" i="2" s="1"/>
  <c r="F65" i="2" s="1"/>
  <c r="G65" i="2" s="1"/>
  <c r="H65" i="2" s="1"/>
  <c r="I65" i="2" s="1"/>
  <c r="I62" i="2"/>
  <c r="H62" i="2"/>
  <c r="G62" i="2"/>
  <c r="F62" i="2"/>
  <c r="E62" i="2"/>
  <c r="P62" i="2" s="1"/>
  <c r="O56" i="2"/>
  <c r="N56" i="2"/>
  <c r="M56" i="2"/>
  <c r="H56" i="2"/>
  <c r="G56" i="2"/>
  <c r="F56" i="2"/>
  <c r="E56" i="2"/>
  <c r="O55" i="2"/>
  <c r="O57" i="2" s="1"/>
  <c r="O58" i="2" s="1"/>
  <c r="N55" i="2"/>
  <c r="N57" i="2" s="1"/>
  <c r="N58" i="2" s="1"/>
  <c r="M55" i="2"/>
  <c r="M57" i="2" s="1"/>
  <c r="M58" i="2" s="1"/>
  <c r="L55" i="2"/>
  <c r="L57" i="2" s="1"/>
  <c r="K55" i="2"/>
  <c r="J55" i="2"/>
  <c r="I55" i="2"/>
  <c r="H55" i="2"/>
  <c r="H57" i="2" s="1"/>
  <c r="H58" i="2" s="1"/>
  <c r="G55" i="2"/>
  <c r="G57" i="2" s="1"/>
  <c r="G58" i="2" s="1"/>
  <c r="F55" i="2"/>
  <c r="F57" i="2" s="1"/>
  <c r="F58" i="2" s="1"/>
  <c r="E55" i="2"/>
  <c r="E57" i="2" s="1"/>
  <c r="P54" i="2"/>
  <c r="P53" i="2"/>
  <c r="O53" i="2"/>
  <c r="N53" i="2"/>
  <c r="M53" i="2"/>
  <c r="L53" i="2"/>
  <c r="K53" i="2"/>
  <c r="J53" i="2"/>
  <c r="I53" i="2"/>
  <c r="H53" i="2"/>
  <c r="G53" i="2"/>
  <c r="F53" i="2"/>
  <c r="E53" i="2"/>
  <c r="P52" i="2"/>
  <c r="P51" i="2"/>
  <c r="O50" i="2"/>
  <c r="N50" i="2"/>
  <c r="M50" i="2"/>
  <c r="L50" i="2"/>
  <c r="K50" i="2"/>
  <c r="J50" i="2"/>
  <c r="I50" i="2"/>
  <c r="H50" i="2"/>
  <c r="G50" i="2"/>
  <c r="F50" i="2"/>
  <c r="E50" i="2"/>
  <c r="P49" i="2"/>
  <c r="P50" i="2" s="1"/>
  <c r="P48" i="2"/>
  <c r="O47" i="2"/>
  <c r="N47" i="2"/>
  <c r="M47" i="2"/>
  <c r="L47" i="2"/>
  <c r="K47" i="2"/>
  <c r="J47" i="2"/>
  <c r="I47" i="2"/>
  <c r="H47" i="2"/>
  <c r="G47" i="2"/>
  <c r="F47" i="2"/>
  <c r="E47" i="2"/>
  <c r="P46" i="2"/>
  <c r="P47" i="2" s="1"/>
  <c r="P45" i="2"/>
  <c r="P44" i="2"/>
  <c r="O44" i="2"/>
  <c r="N44" i="2"/>
  <c r="M44" i="2"/>
  <c r="L44" i="2"/>
  <c r="K44" i="2"/>
  <c r="J44" i="2"/>
  <c r="I44" i="2"/>
  <c r="H44" i="2"/>
  <c r="G44" i="2"/>
  <c r="F44" i="2"/>
  <c r="E44" i="2"/>
  <c r="P43" i="2"/>
  <c r="P42" i="2"/>
  <c r="P41" i="2"/>
  <c r="O41" i="2"/>
  <c r="N41" i="2"/>
  <c r="M41" i="2"/>
  <c r="L41" i="2"/>
  <c r="K41" i="2"/>
  <c r="J41" i="2"/>
  <c r="I41" i="2"/>
  <c r="H41" i="2"/>
  <c r="G41" i="2"/>
  <c r="F41" i="2"/>
  <c r="E41" i="2"/>
  <c r="P40" i="2"/>
  <c r="P39" i="2"/>
  <c r="O38" i="2"/>
  <c r="N38" i="2"/>
  <c r="M38" i="2"/>
  <c r="L38" i="2"/>
  <c r="K38" i="2"/>
  <c r="J38" i="2"/>
  <c r="I38" i="2"/>
  <c r="H38" i="2"/>
  <c r="G38" i="2"/>
  <c r="F38" i="2"/>
  <c r="E38" i="2"/>
  <c r="P37" i="2"/>
  <c r="P38" i="2" s="1"/>
  <c r="P36" i="2"/>
  <c r="O35" i="2"/>
  <c r="N35" i="2"/>
  <c r="M35" i="2"/>
  <c r="L35" i="2"/>
  <c r="K35" i="2"/>
  <c r="J35" i="2"/>
  <c r="I35" i="2"/>
  <c r="H35" i="2"/>
  <c r="G35" i="2"/>
  <c r="F35" i="2"/>
  <c r="E35" i="2"/>
  <c r="P34" i="2"/>
  <c r="P35" i="2" s="1"/>
  <c r="P33" i="2"/>
  <c r="P32" i="2"/>
  <c r="O32" i="2"/>
  <c r="N32" i="2"/>
  <c r="M32" i="2"/>
  <c r="L32" i="2"/>
  <c r="K32" i="2"/>
  <c r="J32" i="2"/>
  <c r="I32" i="2"/>
  <c r="H32" i="2"/>
  <c r="G32" i="2"/>
  <c r="F32" i="2"/>
  <c r="E32" i="2"/>
  <c r="P31" i="2"/>
  <c r="P30" i="2"/>
  <c r="P29" i="2"/>
  <c r="O29" i="2"/>
  <c r="N29" i="2"/>
  <c r="M29" i="2"/>
  <c r="L29" i="2"/>
  <c r="K29" i="2"/>
  <c r="J29" i="2"/>
  <c r="I29" i="2"/>
  <c r="H29" i="2"/>
  <c r="G29" i="2"/>
  <c r="F29" i="2"/>
  <c r="E29" i="2"/>
  <c r="P28" i="2"/>
  <c r="P27" i="2"/>
  <c r="O26" i="2"/>
  <c r="N26" i="2"/>
  <c r="M26" i="2"/>
  <c r="L26" i="2"/>
  <c r="K26" i="2"/>
  <c r="J26" i="2"/>
  <c r="I26" i="2"/>
  <c r="H26" i="2"/>
  <c r="G26" i="2"/>
  <c r="F26" i="2"/>
  <c r="E26" i="2"/>
  <c r="P25" i="2"/>
  <c r="P26" i="2" s="1"/>
  <c r="P24" i="2"/>
  <c r="O23" i="2"/>
  <c r="N23" i="2"/>
  <c r="M23" i="2"/>
  <c r="L23" i="2"/>
  <c r="K23" i="2"/>
  <c r="J23" i="2"/>
  <c r="I23" i="2"/>
  <c r="H23" i="2"/>
  <c r="G23" i="2"/>
  <c r="F23" i="2"/>
  <c r="E23" i="2"/>
  <c r="P22" i="2"/>
  <c r="P23" i="2" s="1"/>
  <c r="P21" i="2"/>
  <c r="P20" i="2"/>
  <c r="O20" i="2"/>
  <c r="N20" i="2"/>
  <c r="M20" i="2"/>
  <c r="L20" i="2"/>
  <c r="K20" i="2"/>
  <c r="J20" i="2"/>
  <c r="I20" i="2"/>
  <c r="H20" i="2"/>
  <c r="G20" i="2"/>
  <c r="F20" i="2"/>
  <c r="E20" i="2"/>
  <c r="P19" i="2"/>
  <c r="P18" i="2"/>
  <c r="P17" i="2"/>
  <c r="O17" i="2"/>
  <c r="N17" i="2"/>
  <c r="M17" i="2"/>
  <c r="L17" i="2"/>
  <c r="K17" i="2"/>
  <c r="J17" i="2"/>
  <c r="I17" i="2"/>
  <c r="H17" i="2"/>
  <c r="G17" i="2"/>
  <c r="F17" i="2"/>
  <c r="E17" i="2"/>
  <c r="P16" i="2"/>
  <c r="P15" i="2"/>
  <c r="O14" i="2"/>
  <c r="N14" i="2"/>
  <c r="M14" i="2"/>
  <c r="L14" i="2"/>
  <c r="K14" i="2"/>
  <c r="J14" i="2"/>
  <c r="I14" i="2"/>
  <c r="H14" i="2"/>
  <c r="G14" i="2"/>
  <c r="F14" i="2"/>
  <c r="E14" i="2"/>
  <c r="P13" i="2"/>
  <c r="P14" i="2" s="1"/>
  <c r="P12" i="2"/>
  <c r="O11" i="2"/>
  <c r="N11" i="2"/>
  <c r="M11" i="2"/>
  <c r="L11" i="2"/>
  <c r="K11" i="2"/>
  <c r="J11" i="2"/>
  <c r="I11" i="2"/>
  <c r="H11" i="2"/>
  <c r="G11" i="2"/>
  <c r="F11" i="2"/>
  <c r="E11" i="2"/>
  <c r="P10" i="2"/>
  <c r="P11" i="2" s="1"/>
  <c r="P9" i="2"/>
  <c r="P8" i="2"/>
  <c r="O8" i="2"/>
  <c r="N8" i="2"/>
  <c r="M8" i="2"/>
  <c r="L8" i="2"/>
  <c r="K8" i="2"/>
  <c r="J8" i="2"/>
  <c r="I8" i="2"/>
  <c r="H8" i="2"/>
  <c r="G8" i="2"/>
  <c r="F8" i="2"/>
  <c r="E8" i="2"/>
  <c r="P7" i="2"/>
  <c r="P6" i="2"/>
  <c r="P61" i="2" s="1"/>
  <c r="O6" i="2"/>
  <c r="N6" i="2"/>
  <c r="M6" i="2"/>
  <c r="I6" i="2"/>
  <c r="H6" i="2"/>
  <c r="G6" i="2"/>
  <c r="F6" i="2"/>
  <c r="E6" i="2"/>
  <c r="D6" i="2"/>
  <c r="K6" i="2" s="1"/>
  <c r="B1" i="2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B1" i="1"/>
  <c r="G590" i="1" l="1"/>
  <c r="G591" i="1" s="1"/>
  <c r="G592" i="1" s="1"/>
  <c r="P63" i="2"/>
  <c r="P64" i="2"/>
  <c r="E58" i="2"/>
  <c r="J58" i="2"/>
  <c r="I58" i="2"/>
  <c r="L6" i="2"/>
  <c r="P55" i="2"/>
  <c r="P56" i="2" s="1"/>
  <c r="L56" i="2"/>
  <c r="L58" i="2"/>
  <c r="I57" i="2"/>
  <c r="J57" i="2"/>
  <c r="K57" i="2"/>
  <c r="K58" i="2" s="1"/>
  <c r="I56" i="2"/>
  <c r="J6" i="2"/>
  <c r="J56" i="2"/>
  <c r="K56" i="2"/>
  <c r="P57" i="2" l="1"/>
  <c r="P58" i="2"/>
  <c r="E59" i="2"/>
  <c r="F59" i="2" s="1"/>
  <c r="G59" i="2" s="1"/>
  <c r="H59" i="2" s="1"/>
  <c r="I59" i="2" s="1"/>
  <c r="J59" i="2" s="1"/>
  <c r="K59" i="2" s="1"/>
  <c r="L59" i="2" s="1"/>
  <c r="M59" i="2" s="1"/>
  <c r="N59" i="2" s="1"/>
  <c r="O59" i="2" s="1"/>
</calcChain>
</file>

<file path=xl/sharedStrings.xml><?xml version="1.0" encoding="utf-8"?>
<sst xmlns="http://schemas.openxmlformats.org/spreadsheetml/2006/main" count="2460" uniqueCount="1282">
  <si>
    <t>OBRA:</t>
  </si>
  <si>
    <t>LOCAL:</t>
  </si>
  <si>
    <t>Av. General Ataliba Leonel, 556 - São Paulo – SP</t>
  </si>
  <si>
    <t>PLANILHA ORÇAMENTÁRIA CONSOLIDADA PARA PREENCHIMENTO</t>
  </si>
  <si>
    <t>BOLETIM</t>
  </si>
  <si>
    <t>CÓDIGO</t>
  </si>
  <si>
    <t>DESCRIÇÃO</t>
  </si>
  <si>
    <t>UNID.</t>
  </si>
  <si>
    <t>QUANT.</t>
  </si>
  <si>
    <t>PREÇO UNITÁRIO</t>
  </si>
  <si>
    <t>PREÇO TOTAL</t>
  </si>
  <si>
    <t>SICRO</t>
  </si>
  <si>
    <t>4413949</t>
  </si>
  <si>
    <t>Plantio de muda de árvore frutífera com altura de 2,00 a 3,00 m em cova de 0,60 x 0,60 x 0,60 m</t>
  </si>
  <si>
    <t>un</t>
  </si>
  <si>
    <t>CDHU</t>
  </si>
  <si>
    <t>01.02.071</t>
  </si>
  <si>
    <t>Parecer técnico de fundações, contenções e recomendações gerais, para empreendimentos com área construída até 1.000 m²</t>
  </si>
  <si>
    <t>UN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</si>
  <si>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</si>
  <si>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</si>
  <si>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</si>
  <si>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</si>
  <si>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</si>
  <si>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</si>
  <si>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</si>
  <si>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</si>
  <si>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</si>
  <si>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</si>
  <si>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</si>
  <si>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</si>
  <si>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</si>
  <si>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</si>
  <si>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</si>
  <si>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</si>
  <si>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01.20.010</t>
  </si>
  <si>
    <t>Taxa de mobilização e desmobilização de equipamentos para execução de levantamento topográfico</t>
  </si>
  <si>
    <t>TX</t>
  </si>
  <si>
    <t>01.20.731</t>
  </si>
  <si>
    <t>Levantamento planimétrico cadastral com áreas até 50% de ocupação - área acima de 20.000 m² até 200.000 m²</t>
  </si>
  <si>
    <t>M2</t>
  </si>
  <si>
    <t>01.23.070</t>
  </si>
  <si>
    <t>Demarcação de área com disco de corte diamantado</t>
  </si>
  <si>
    <t>M</t>
  </si>
  <si>
    <t>02.02.120</t>
  </si>
  <si>
    <t>Locação de container tipo alojamento - área mínima de 13,80 m²</t>
  </si>
  <si>
    <t>UNMES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</si>
  <si>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</si>
  <si>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</si>
  <si>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</si>
  <si>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</si>
  <si>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</si>
  <si>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</si>
  <si>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02.03.120</t>
  </si>
  <si>
    <t>Tapume fixo para fechamento de áreas, com portão</t>
  </si>
  <si>
    <t>02.05.060</t>
  </si>
  <si>
    <t>Montagem e desmontagem de andaime torre metálica com altura até 10 m</t>
  </si>
  <si>
    <t>02.05.090</t>
  </si>
  <si>
    <t>Montagem e desmontagem de andaime tubular fachadeiro com altura até 10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</si>
  <si>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</si>
  <si>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</si>
  <si>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</si>
  <si>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</si>
  <si>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</si>
  <si>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M2MES</t>
  </si>
  <si>
    <t>02.08.020</t>
  </si>
  <si>
    <t>Placa de identificação para obra</t>
  </si>
  <si>
    <t>02.09.030</t>
  </si>
  <si>
    <t>Limpeza manual do terreno, inclusive troncos até 5 cm de diâmetro, com caminhão à disposição dentro da obra, até o raio de 1 km</t>
  </si>
  <si>
    <t>02.09.130</t>
  </si>
  <si>
    <t>Limpeza mecanizada do terreno, inclusive troncos com diâmetro acima de 15 cm até 50 cm, com caminhão à disposição dentro da obra, até o raio de 1 km</t>
  </si>
  <si>
    <t>02.10.020</t>
  </si>
  <si>
    <t>Locação de obra de edificação</t>
  </si>
  <si>
    <t>02.10.040</t>
  </si>
  <si>
    <t>Locação de rede de canalização</t>
  </si>
  <si>
    <t>02.10.060</t>
  </si>
  <si>
    <t>Locação de vias, calçadas, tanques e lagoas</t>
  </si>
  <si>
    <t>02.60.010</t>
  </si>
  <si>
    <t>Administração Local</t>
  </si>
  <si>
    <t>GL</t>
  </si>
  <si>
    <t>03.01.020</t>
  </si>
  <si>
    <t>Demolição manual de concreto simples</t>
  </si>
  <si>
    <t>M3</t>
  </si>
  <si>
    <t>03.01.040</t>
  </si>
  <si>
    <t>Demolição manual de concreto armado</t>
  </si>
  <si>
    <t>03.01.210</t>
  </si>
  <si>
    <t>Demolição mecanizada de concreto armado, inclusive fragmentação e acomodação do material</t>
  </si>
  <si>
    <t>03.01.250</t>
  </si>
  <si>
    <t>Demolição mecanizada de pavimento ou piso em concreto, inclusive fragmentação e acomodação do material</t>
  </si>
  <si>
    <t>03.02.040</t>
  </si>
  <si>
    <t>Demolição manual de alvenaria de elevação ou elemento vazado, incluindo revestimento</t>
  </si>
  <si>
    <t>03.03.040</t>
  </si>
  <si>
    <t>Demolição manual de revestimento em massa de parede ou teto</t>
  </si>
  <si>
    <t>03.03.060</t>
  </si>
  <si>
    <t>Demolição manual de revestimento em massa de piso</t>
  </si>
  <si>
    <t>03.04.020</t>
  </si>
  <si>
    <t>Demolição manual de revestimento cerâmico, incluindo a base</t>
  </si>
  <si>
    <t>03.04.040</t>
  </si>
  <si>
    <t>Demolição manual de rodapé, soleira ou peitoril, em material cerâmico e/ou ladrilho hidráulico, incluindo a base</t>
  </si>
  <si>
    <t>03.05.020</t>
  </si>
  <si>
    <t>Demolição manual de revestimento sintético, incluindo a base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</si>
  <si>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</si>
  <si>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</si>
  <si>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</si>
  <si>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</si>
  <si>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</si>
  <si>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</si>
  <si>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</si>
  <si>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</si>
  <si>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</si>
  <si>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</si>
  <si>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</si>
  <si>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</si>
  <si>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</si>
  <si>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</si>
  <si>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03.10.100</t>
  </si>
  <si>
    <t>Remoção de pintura em superfícies de madeira e/ou metálicas com lixamento</t>
  </si>
  <si>
    <t>03.10.140</t>
  </si>
  <si>
    <t>Remoção de pintura em massa com lixamento</t>
  </si>
  <si>
    <t>04.01.090</t>
  </si>
  <si>
    <t>Retirada de barreira de proteção com arame de alta segurança, simples ou duplo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</si>
  <si>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</si>
  <si>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</si>
  <si>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</si>
  <si>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</si>
  <si>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</si>
  <si>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</si>
  <si>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04.02.110</t>
  </si>
  <si>
    <t>Retirada de estrutura em madeira pontaletada - telhas perfil qualquer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</si>
  <si>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</si>
  <si>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</si>
  <si>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</si>
  <si>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</si>
  <si>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</si>
  <si>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</si>
  <si>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</si>
  <si>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</si>
  <si>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04.04.030</t>
  </si>
  <si>
    <t>Retirada de soleira ou peitoril em pedra, granito ou mármore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</si>
  <si>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</si>
  <si>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</si>
  <si>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</si>
  <si>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</si>
  <si>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</si>
  <si>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</si>
  <si>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</si>
  <si>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</si>
  <si>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</si>
  <si>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</si>
  <si>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</si>
  <si>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</si>
  <si>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04.07.020</t>
  </si>
  <si>
    <t>Retirada de forro qualquer em placas ou tiras fixadas</t>
  </si>
  <si>
    <t>04.07.040</t>
  </si>
  <si>
    <t>Retirada de forro qualquer em placas ou tiras apoiadas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</si>
  <si>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</si>
  <si>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</si>
  <si>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</si>
  <si>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</si>
  <si>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</si>
  <si>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</si>
  <si>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04.09.020</t>
  </si>
  <si>
    <t>Retirada de esquadria metálica em geral</t>
  </si>
  <si>
    <t>04.09.060</t>
  </si>
  <si>
    <t>Retirada de batente, corrimão ou peças lineares metálicas, chumbados</t>
  </si>
  <si>
    <t>04.09.100</t>
  </si>
  <si>
    <t>Retirada de guarda-corpo ou gradil em geral</t>
  </si>
  <si>
    <t>04.09.160</t>
  </si>
  <si>
    <t>Retirada de entelamento metálico em geral</t>
  </si>
  <si>
    <t>04.10.020</t>
  </si>
  <si>
    <t>Retirada de fechadura ou fecho de embutir</t>
  </si>
  <si>
    <t>04.11.020</t>
  </si>
  <si>
    <t>Retirada de aparelho sanitário incluindo acessórios</t>
  </si>
  <si>
    <t>04.11.030</t>
  </si>
  <si>
    <t>Retirada de bancada incluindo pertences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</si>
  <si>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</si>
  <si>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</si>
  <si>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</si>
  <si>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</si>
  <si>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</si>
  <si>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</si>
  <si>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04.11.120</t>
  </si>
  <si>
    <t>Retirada de torneira ou chuveiro</t>
  </si>
  <si>
    <t>04.11.140</t>
  </si>
  <si>
    <t>Retirada de sifão ou metais sanitários diversos</t>
  </si>
  <si>
    <t>04.14.020</t>
  </si>
  <si>
    <t>Retirada de vidro ou espelho com raspagem da massa ou retirada de baguete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</si>
  <si>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</si>
  <si>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</si>
  <si>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</si>
  <si>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</si>
  <si>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04.17.080</t>
  </si>
  <si>
    <t>Remoção de barramento de cobre</t>
  </si>
  <si>
    <t>04.17.160</t>
  </si>
  <si>
    <t>Remoção de base ou chave para fusível NH tipo tripolar</t>
  </si>
  <si>
    <t>04.18.040</t>
  </si>
  <si>
    <t>Remoção de cabo de aço e esticadores de para-raios</t>
  </si>
  <si>
    <t>04.18.290</t>
  </si>
  <si>
    <t>Remoção de chave tipo Pacco rotativo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</si>
  <si>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</si>
  <si>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</si>
  <si>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</si>
  <si>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</si>
  <si>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</si>
  <si>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</si>
  <si>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</si>
  <si>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</si>
  <si>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</si>
  <si>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</si>
  <si>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04.19.060</t>
  </si>
  <si>
    <t>Remoção de disjuntor termomagnético</t>
  </si>
  <si>
    <t>04.19.120</t>
  </si>
  <si>
    <t>Remoção de interruptores, tomadas, botão de campainha ou cigarra</t>
  </si>
  <si>
    <t>04.20.040</t>
  </si>
  <si>
    <t>Remoção de lâmpada</t>
  </si>
  <si>
    <t>04.21.100</t>
  </si>
  <si>
    <t>Remoção de porta de quadro ou painel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</si>
  <si>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</si>
  <si>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</si>
  <si>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</si>
  <si>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</si>
  <si>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04.22.130</t>
  </si>
  <si>
    <t>Remoção de tubulação elétrica embutida com diâmetro externo até 50 mm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</si>
  <si>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</si>
  <si>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</si>
  <si>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</si>
  <si>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</si>
  <si>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</si>
  <si>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</si>
  <si>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04.40.010</t>
  </si>
  <si>
    <t>Retirada manual de guia pré-moldada, inclusive limpeza, carregamento, transporte até 1 quilômetro e descarregamento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</si>
  <si>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</si>
  <si>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</si>
  <si>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</si>
  <si>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</si>
  <si>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05.04.060</t>
  </si>
  <si>
    <t>Transporte manual horizontal e/ou vertical de entulho até o local de despejo - ensacado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</si>
  <si>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</si>
  <si>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</si>
  <si>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</si>
  <si>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</si>
  <si>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</si>
  <si>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</si>
  <si>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</si>
  <si>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</si>
  <si>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</si>
  <si>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</si>
  <si>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05.08.120</t>
  </si>
  <si>
    <t>Transporte de entulho, para distâncias superiores ao 15° km até o 20° km</t>
  </si>
  <si>
    <t>05.09.006</t>
  </si>
  <si>
    <t>Taxa de destinação de resíduo sólido em aterro, tipo inerte</t>
  </si>
  <si>
    <t>T</t>
  </si>
  <si>
    <t>05.10.010</t>
  </si>
  <si>
    <t>Carregamento mecanizado de solo de 1ª e 2ª categoria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</si>
  <si>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</si>
  <si>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</si>
  <si>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</si>
  <si>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</si>
  <si>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M3XKM</t>
  </si>
  <si>
    <t>06.01.020</t>
  </si>
  <si>
    <t>Escavação manual em solo de 1ª e 2ª categoria em campo aberto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</si>
  <si>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</si>
  <si>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</si>
  <si>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</si>
  <si>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</si>
  <si>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06.11.020</t>
  </si>
  <si>
    <t>Reaterro manual para simples regularização sem compactação</t>
  </si>
  <si>
    <t>06.11.040</t>
  </si>
  <si>
    <t>Reaterro manual apiloado sem controle de compactação</t>
  </si>
  <si>
    <t>06.12.020</t>
  </si>
  <si>
    <t>Aterro manual apiloado de área interna com maço de 30 kg</t>
  </si>
  <si>
    <t>06.14.020</t>
  </si>
  <si>
    <t>Carga manual de solo</t>
  </si>
  <si>
    <t>07.05.010</t>
  </si>
  <si>
    <t>Escavação e carga mecanizada em solo brejoso ou turfa</t>
  </si>
  <si>
    <t>08.02.050</t>
  </si>
  <si>
    <t>Cimbramento tubular metálico</t>
  </si>
  <si>
    <t>M3MES</t>
  </si>
  <si>
    <t>08.02.060</t>
  </si>
  <si>
    <t>Montagem e desmontagem de cimbramento tubular metálico</t>
  </si>
  <si>
    <t>08.05.100</t>
  </si>
  <si>
    <t>Dreno com pedra britada</t>
  </si>
  <si>
    <t>08.05.110</t>
  </si>
  <si>
    <t>Dreno com areia grossa</t>
  </si>
  <si>
    <t>09.01.020</t>
  </si>
  <si>
    <t>Forma em madeira comum para fundação</t>
  </si>
  <si>
    <t>09.01.030</t>
  </si>
  <si>
    <t>Forma em madeira comum para estrutura</t>
  </si>
  <si>
    <t>09.01.160</t>
  </si>
  <si>
    <t>Desmontagem de forma em madeira para estrutura de vigas, com tábuas</t>
  </si>
  <si>
    <t>09.02.020</t>
  </si>
  <si>
    <t>Forma plana em compensado para estrutura convencional</t>
  </si>
  <si>
    <t>10.01.020</t>
  </si>
  <si>
    <t>Armadura em barra de aço CA-25 fyk = 250 MPa</t>
  </si>
  <si>
    <t>KG</t>
  </si>
  <si>
    <t>10.01.040</t>
  </si>
  <si>
    <t>Armadura em barra de aço CA-50 (A ou B) fyk = 500 MPa</t>
  </si>
  <si>
    <t>10.01.060</t>
  </si>
  <si>
    <t>Armadura em barra de aço CA-60 (A ou B) fyk = 600 MPa</t>
  </si>
  <si>
    <t>10.02.020</t>
  </si>
  <si>
    <t>Armadura em tela soldada de aço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</si>
  <si>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</si>
  <si>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</si>
  <si>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</si>
  <si>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</si>
  <si>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</si>
  <si>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</si>
  <si>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11.01.320</t>
  </si>
  <si>
    <t>Concreto usinado, fck = 30 MPa - para bombeamento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</si>
  <si>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</si>
  <si>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</si>
  <si>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</si>
  <si>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</si>
  <si>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</si>
  <si>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</si>
  <si>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11.03.090</t>
  </si>
  <si>
    <t>Concreto preparado no local, fck = 20 MPa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</si>
  <si>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</si>
  <si>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</si>
  <si>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</si>
  <si>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</si>
  <si>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</si>
  <si>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</si>
  <si>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11.05.030</t>
  </si>
  <si>
    <t>Argamassa graute expansiva autonivelante de alta resistência</t>
  </si>
  <si>
    <t>11.05.060</t>
  </si>
  <si>
    <t>Concreto ciclópico - fornecimento e aplicação (com 30% de pedra rachão), concreto fck 15 Mpa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</si>
  <si>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</si>
  <si>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</si>
  <si>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</si>
  <si>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</si>
  <si>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</si>
  <si>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</si>
  <si>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</si>
  <si>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</si>
  <si>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</si>
  <si>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</si>
  <si>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11.18.020</t>
  </si>
  <si>
    <t>Lastro de areia</t>
  </si>
  <si>
    <t>11.18.040</t>
  </si>
  <si>
    <t>Lastro de pedra britada</t>
  </si>
  <si>
    <t>11.18.060</t>
  </si>
  <si>
    <t>Lona plástica preta - uso geral</t>
  </si>
  <si>
    <t>11.18.180</t>
  </si>
  <si>
    <t>Colchão de areia</t>
  </si>
  <si>
    <t>11.20.050</t>
  </si>
  <si>
    <t>Corte de junta de dilatação, com serra de disco diamantado para pisos</t>
  </si>
  <si>
    <t>12.01.021</t>
  </si>
  <si>
    <t>Broca em concreto armado diâmetro de 20 cm - completa</t>
  </si>
  <si>
    <t>12.01.041</t>
  </si>
  <si>
    <t>Broca em concreto armado diâmetro de 25 cm - completa</t>
  </si>
  <si>
    <t>12.04.080</t>
  </si>
  <si>
    <t>Taxa de mobilização e desmobilização de equipamentos para execução de estaca pré-moldada</t>
  </si>
  <si>
    <t>12.04.081</t>
  </si>
  <si>
    <t>Estaca pré-moldada protendida cravada para 20t</t>
  </si>
  <si>
    <t>12.07.010</t>
  </si>
  <si>
    <t>Taxa de mobilização e desmobilização de equipamentos para execução de estaca tipo Raiz em solo</t>
  </si>
  <si>
    <t>12.07.100</t>
  </si>
  <si>
    <t>Estaca tipo Raiz, diâmetro de 25 cm para 80 t, em solo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</si>
  <si>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</si>
  <si>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</si>
  <si>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</si>
  <si>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</si>
  <si>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13.02.150</t>
  </si>
  <si>
    <t>Laje pré-fabricada mista vigota protendida/lajota cerâmica - LP 12 (8+4) e capa com concreto de 25 MPa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</si>
  <si>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</si>
  <si>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</si>
  <si>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</si>
  <si>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</si>
  <si>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14.02.030</t>
  </si>
  <si>
    <t>Alvenaria de elevação de 1/2 tijolo maciço comum</t>
  </si>
  <si>
    <t>14.04.210</t>
  </si>
  <si>
    <t>Alvenaria de bloco cerâmico de vedação de 14 cm</t>
  </si>
  <si>
    <t>14.04.220</t>
  </si>
  <si>
    <t>Alvenaria de bloco cerâmico de vedação de 19 cm</t>
  </si>
  <si>
    <t>14.10.111</t>
  </si>
  <si>
    <t>Alvenaria de bloco de concreto de vedação de 14 cm - classe C</t>
  </si>
  <si>
    <t>14.10.121</t>
  </si>
  <si>
    <t>Alvenaria de bloco de concreto de vedação de 19 cm - classe C</t>
  </si>
  <si>
    <t>14.11.221</t>
  </si>
  <si>
    <t>Alvenaria de bloco de concreto estrutural 14 cm - classe B</t>
  </si>
  <si>
    <t>14.20.010</t>
  </si>
  <si>
    <t>Vergas, contravergas e pilaretes de concreto armado</t>
  </si>
  <si>
    <t>14.30.230</t>
  </si>
  <si>
    <t>Divisória painel/vidro/vidro tipo naval, acabamento em laminado fenólico melamínico, com espessura de 3,5 cm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</si>
  <si>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</si>
  <si>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</si>
  <si>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</si>
  <si>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</si>
  <si>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</si>
  <si>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</si>
  <si>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</si>
  <si>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</si>
  <si>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</si>
  <si>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</si>
  <si>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</si>
  <si>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</si>
  <si>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15.01.220</t>
  </si>
  <si>
    <t>Estrutura pontaletada para telhas onduladas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</si>
  <si>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</si>
  <si>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</si>
  <si>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</si>
  <si>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</si>
  <si>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</si>
  <si>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</si>
  <si>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</si>
  <si>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</si>
  <si>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</si>
  <si>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</si>
  <si>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</si>
  <si>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</si>
  <si>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16.02.230</t>
  </si>
  <si>
    <t>Cumeeira de barro emboçado tipos: plan, romana, italiana, francesa e paulistinha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</si>
  <si>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</si>
  <si>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</si>
  <si>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</si>
  <si>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</si>
  <si>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16.12.200</t>
  </si>
  <si>
    <t>Cumeeira em chapa de aço pré-pintada com epóxi e poliéster, perfil trapezoidal, com espessura de 0,50 mm</t>
  </si>
  <si>
    <t>16.13.130</t>
  </si>
  <si>
    <t>Telhamento em chapa de aço com pintura poliéster, tipo sanduíche, espessura de 0,50 mm, com poliestireno expandido</t>
  </si>
  <si>
    <t>16.30.020</t>
  </si>
  <si>
    <t>Domo de acrílico fixado em perfis de alumínio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</si>
  <si>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</si>
  <si>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</si>
  <si>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</si>
  <si>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</si>
  <si>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</si>
  <si>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</si>
  <si>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16.33.102</t>
  </si>
  <si>
    <t>Calha, rufo, afins em chapa galvanizada nº 26 - corte 0,50 m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</si>
  <si>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</si>
  <si>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</si>
  <si>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</si>
  <si>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</si>
  <si>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</si>
  <si>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</si>
  <si>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</si>
  <si>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Regularização de piso com nata de cimento e adesivo de alto desempenho</t>
  </si>
  <si>
    <t>17.02.020</t>
  </si>
  <si>
    <t>Chapisco</t>
  </si>
  <si>
    <t>17.02.040</t>
  </si>
  <si>
    <t>Chapisco com adesivo de alto desempenho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</si>
  <si>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</si>
  <si>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</si>
  <si>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</si>
  <si>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</si>
  <si>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</si>
  <si>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</si>
  <si>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17.02.220</t>
  </si>
  <si>
    <t>Reboco</t>
  </si>
  <si>
    <t>17.03.020</t>
  </si>
  <si>
    <t>Cimentado desempenado</t>
  </si>
  <si>
    <t>17.03.080</t>
  </si>
  <si>
    <t>Cimentado semi-áspero</t>
  </si>
  <si>
    <t>17.04.020</t>
  </si>
  <si>
    <t>Revestimento em gesso liso desempenado sobre emboço</t>
  </si>
  <si>
    <t>17.20.060</t>
  </si>
  <si>
    <t>Revestimento em granito lavado tipo Fulget uso externo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</si>
  <si>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</si>
  <si>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</si>
  <si>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</si>
  <si>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</si>
  <si>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17.40.110</t>
  </si>
  <si>
    <t>Faixa antiderrapante definitiva para degraus, soleiras, patamares ou pisos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</si>
  <si>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</si>
  <si>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</si>
  <si>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</si>
  <si>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</si>
  <si>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</si>
  <si>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</si>
  <si>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</si>
  <si>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</si>
  <si>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</si>
  <si>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</si>
  <si>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18.06.410</t>
  </si>
  <si>
    <t>Rejuntamento em placas cerâmicas com argamassa industrializada para rejunte, juntas acima de 3 até 5 mm</t>
  </si>
  <si>
    <t>18.06.510</t>
  </si>
  <si>
    <t>Rejuntamento de rodapé em placas cerâmicas com argamassa industrializada para rejunte, altura até 10 cm, juntas acima de 3 até 5 mm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</si>
  <si>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</si>
  <si>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</si>
  <si>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</si>
  <si>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</si>
  <si>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</si>
  <si>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</si>
  <si>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</si>
  <si>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</si>
  <si>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</si>
  <si>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</si>
  <si>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</si>
  <si>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</si>
  <si>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</si>
  <si>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</si>
  <si>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</si>
  <si>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</si>
  <si>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</si>
  <si>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</si>
  <si>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19.01.322</t>
  </si>
  <si>
    <t>Rodapé em granito, espessura de 2 cm e altura de 7 cm, acabamento polido</t>
  </si>
  <si>
    <t>19.02.220</t>
  </si>
  <si>
    <t>Degrau e espelho em mármore branco, espessura de 2 cm</t>
  </si>
  <si>
    <t>19.02.250</t>
  </si>
  <si>
    <t>Rodapé em mármore branco, espessura de 2 cm e altura de 7 cm</t>
  </si>
  <si>
    <t>19.03.260</t>
  </si>
  <si>
    <t>Revestimento em pedra ardósia selecionada</t>
  </si>
  <si>
    <t>20.01.040</t>
  </si>
  <si>
    <t>Lambril em madeira macho/fêmea tarugado, exceto pinus</t>
  </si>
  <si>
    <t>20.03.010</t>
  </si>
  <si>
    <t>Soalho em tábua de madeira aparelhada</t>
  </si>
  <si>
    <t>20.04.020</t>
  </si>
  <si>
    <t>Piso em tacos de Ipê colado</t>
  </si>
  <si>
    <t>20.10.040</t>
  </si>
  <si>
    <t>Rodapé de madeira de 7 x 1,5 cm</t>
  </si>
  <si>
    <t>20.10.120</t>
  </si>
  <si>
    <t>Cordão de madeira</t>
  </si>
  <si>
    <t>20.20.020</t>
  </si>
  <si>
    <t>Recolocação de soalho em madeira</t>
  </si>
  <si>
    <t>20.20.040</t>
  </si>
  <si>
    <t>Recolocação de tacos soltos com cola</t>
  </si>
  <si>
    <t>20.20.202</t>
  </si>
  <si>
    <t>Raspagem com calafetação e aplicação de verniz</t>
  </si>
  <si>
    <t>21.01.100</t>
  </si>
  <si>
    <t>Revestimento em borracha sintética preta, espessura de 4 mm - colado</t>
  </si>
  <si>
    <t>21.04.100</t>
  </si>
  <si>
    <t>Revestimento com carpete para tráfego moderado, uso comercial, tipo bouclê de 5,4 até 8 mm</t>
  </si>
  <si>
    <t>22.01.010</t>
  </si>
  <si>
    <t>Forro em tábuas aparelhadas macho e fêmea de pinus</t>
  </si>
  <si>
    <t>22.02.010</t>
  </si>
  <si>
    <t>Forro em placa de gesso liso fixo</t>
  </si>
  <si>
    <t>22.02.030</t>
  </si>
  <si>
    <t>Forro em painéis de gesso acartonado, espessura de 12,5mm, fixo</t>
  </si>
  <si>
    <t>22.03.020</t>
  </si>
  <si>
    <t>Forro em lã de vidro revestido em PVC, espessura de 20mm</t>
  </si>
  <si>
    <t>22.20.040</t>
  </si>
  <si>
    <t>Recolocação de forros apoiados ou encaixados</t>
  </si>
  <si>
    <t>23.08.110</t>
  </si>
  <si>
    <t>Painel em compensado naval, espessura de 25 mm</t>
  </si>
  <si>
    <t>23.08.220</t>
  </si>
  <si>
    <t>Armário sob medida em compensado de madeira totalmente revestido em laminado melamínico texturizado, completo</t>
  </si>
  <si>
    <t>23.08.380</t>
  </si>
  <si>
    <t>Faixa/batedor de proteção em madeira de 290 x 15 mm, com acabamento em laminado fenólico melamínico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</si>
  <si>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</si>
  <si>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</si>
  <si>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</si>
  <si>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</si>
  <si>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</si>
  <si>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</si>
  <si>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23.20.060</t>
  </si>
  <si>
    <t>Recolocação de guarnição ou molduras</t>
  </si>
  <si>
    <t>23.20.120</t>
  </si>
  <si>
    <t>Guarnição de madeira</t>
  </si>
  <si>
    <t>23.20.330</t>
  </si>
  <si>
    <t>Folha de porta lisa comum - 80 x 210 cm</t>
  </si>
  <si>
    <t>24.01.010</t>
  </si>
  <si>
    <t>Caixilho em ferro fixo, sob medida</t>
  </si>
  <si>
    <t>24.01.030</t>
  </si>
  <si>
    <t>Caixilho em ferro basculante, sob medida</t>
  </si>
  <si>
    <t>24.02.010</t>
  </si>
  <si>
    <t>Porta em ferro de abrir, para receber vidro, sob medida</t>
  </si>
  <si>
    <t>24.02.450</t>
  </si>
  <si>
    <t>Grade de proteção para caixilhos</t>
  </si>
  <si>
    <t>24.02.480</t>
  </si>
  <si>
    <t>Portinhola de abrir em chapa, para ´passa pacote´, completa, sob medida</t>
  </si>
  <si>
    <t>24.03.040</t>
  </si>
  <si>
    <t>Guarda-corpo tubular com tela em aço galvanizado, diâmetro de 1 1/2´</t>
  </si>
  <si>
    <t>24.03.200</t>
  </si>
  <si>
    <t>Tela de proteção tipo mosquiteira em aço galvanizado, com requadro em perfis de ferro</t>
  </si>
  <si>
    <t>24.03.210</t>
  </si>
  <si>
    <t>Tela de proteção em malha ondulada de 1´, fio 12 (BWG), com requadro</t>
  </si>
  <si>
    <t>24.03.310</t>
  </si>
  <si>
    <t>Corrimão tubular em aço galvanizado, diâmetro 1 1/2´</t>
  </si>
  <si>
    <t>24.03.320</t>
  </si>
  <si>
    <t>Corrimão tubular em aço galvanizado, diâmetro 2´</t>
  </si>
  <si>
    <t>24.06.030</t>
  </si>
  <si>
    <t>Guarda-corpo com vidro de 8 mm, em tubo de aço galvanizado, diâmetro 1 1/2´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</si>
  <si>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</si>
  <si>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</si>
  <si>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</si>
  <si>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</si>
  <si>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24.20.020</t>
  </si>
  <si>
    <t>Recolocação de esquadrias metálicas</t>
  </si>
  <si>
    <t>24.20.040</t>
  </si>
  <si>
    <t>Recolocação de batentes</t>
  </si>
  <si>
    <t>24.20.090</t>
  </si>
  <si>
    <t>Solda MIG em esquadrias metálicas</t>
  </si>
  <si>
    <t>24.20.200</t>
  </si>
  <si>
    <t>Chapa de ferro nº 14, inclusive soldagem</t>
  </si>
  <si>
    <t>25.01.030</t>
  </si>
  <si>
    <t>Caixilho em alumínio basculante com vidro, linha comercial</t>
  </si>
  <si>
    <t>25.01.050</t>
  </si>
  <si>
    <t>Caixilho em alumínio maxim-ar com vidro, linha comercial</t>
  </si>
  <si>
    <t>25.01.430</t>
  </si>
  <si>
    <t>Caixilho em alumínio fixo, tipo fachada</t>
  </si>
  <si>
    <t>25.02.010</t>
  </si>
  <si>
    <t>Porta de entrada de abrir em alumínio com vidro, linha comercial</t>
  </si>
  <si>
    <t>25.02.040</t>
  </si>
  <si>
    <t>Porta de entrada de correr em alumínio, sob medida</t>
  </si>
  <si>
    <t>26.01.020</t>
  </si>
  <si>
    <t>Vidro liso transparente de 3 mm</t>
  </si>
  <si>
    <t>26.01.040</t>
  </si>
  <si>
    <t>Vidro liso transparente de 4 mm</t>
  </si>
  <si>
    <t>26.01.169</t>
  </si>
  <si>
    <t>Vidro liso laminado incolor de 8 mm</t>
  </si>
  <si>
    <t>26.01.170</t>
  </si>
  <si>
    <t>Vidro liso laminado incolor de 10 mm</t>
  </si>
  <si>
    <t>26.02.040</t>
  </si>
  <si>
    <t>Vidro temperado incolor de 8 mm</t>
  </si>
  <si>
    <t>26.04.010</t>
  </si>
  <si>
    <t>Espelho em vidro cristal liso, espessura de 4 mm</t>
  </si>
  <si>
    <t>26.04.030</t>
  </si>
  <si>
    <t>Espelho comum de 3 mm com moldura em alumínio</t>
  </si>
  <si>
    <t>26.20.020</t>
  </si>
  <si>
    <t>Recolocação de vidro inclusive emassamento ou recolocação de baguetes</t>
  </si>
  <si>
    <t>27.04.050</t>
  </si>
  <si>
    <t>Protetor de parede ou bate-maca em PVC flexível, com amortecimento à impacto, altura de 150 mm</t>
  </si>
  <si>
    <t>28.01.020</t>
  </si>
  <si>
    <t>Ferragem completa com maçaneta tipo alavanca, para porta externa com 1 folha</t>
  </si>
  <si>
    <t>CJ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</si>
  <si>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</si>
  <si>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</si>
  <si>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</si>
  <si>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</si>
  <si>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28.01.070</t>
  </si>
  <si>
    <t>Ferragem completa para porta de box de WC tipo livre/ocupado</t>
  </si>
  <si>
    <t>28.05.040</t>
  </si>
  <si>
    <t>Cadeado de latão com cilindro - trava dupla - 35/36mm</t>
  </si>
  <si>
    <t>28.20.220</t>
  </si>
  <si>
    <t>Dobradiça inferior para porta de vidro temperado</t>
  </si>
  <si>
    <t>28.20.230</t>
  </si>
  <si>
    <t>Dobradiça superior para porta de vidro temperado</t>
  </si>
  <si>
    <t>28.20.411</t>
  </si>
  <si>
    <t>Dobradiça em aço cromado de 3 1/2", para porta de até 21 kg</t>
  </si>
  <si>
    <t>28.20.413</t>
  </si>
  <si>
    <t>Dobradiça em latão cromado reforçada de 3 1/2" x 3", para porta de até 35 kg</t>
  </si>
  <si>
    <t>28.20.590</t>
  </si>
  <si>
    <t>Contra fechadura de centro para porta em vidro temperado</t>
  </si>
  <si>
    <t>28.20.600</t>
  </si>
  <si>
    <t>Fechadura de centro com cilindro para porta em vidro temperado</t>
  </si>
  <si>
    <t>28.20.840</t>
  </si>
  <si>
    <t>Barra antipânico para porta dupla com travamentos horizontal e vertical completa, com maçaneta tipo alavanca e chave, para vãos de 1,40 a 1,60 m</t>
  </si>
  <si>
    <t>29.01.020</t>
  </si>
  <si>
    <t>Cantoneira em alumínio perfil sextavado</t>
  </si>
  <si>
    <t>29.01.210</t>
  </si>
  <si>
    <t>Cantoneira em aço galvanizado</t>
  </si>
  <si>
    <t>29.01.230</t>
  </si>
  <si>
    <t>Cantoneira e perfis em ferro</t>
  </si>
  <si>
    <t>29.20.030</t>
  </si>
  <si>
    <t>Alumínio liso para complementos e reparos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</si>
  <si>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</si>
  <si>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</si>
  <si>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</si>
  <si>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</si>
  <si>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</si>
  <si>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</si>
  <si>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30.01.061</t>
  </si>
  <si>
    <t>Barra de apoio lateral para lavatório, para pessoas com mobilidade reduzida, em tubo de aço inoxidável de 1.1/4", comprimento 25 a 30 cm</t>
  </si>
  <si>
    <t>30.04.010</t>
  </si>
  <si>
    <t>Revestimento sintético de borracha ou PVC colorido, para sinalização tátil de alerta / direcional - assentamento argamassado</t>
  </si>
  <si>
    <t>30.04.020</t>
  </si>
  <si>
    <t>Revestimento sintético de borracha ou PVC colorido, para sinalização tátil de alerta / direcional - colado</t>
  </si>
  <si>
    <t>30.04.030</t>
  </si>
  <si>
    <t>Piso em ladrilho hidráulico podotátil várias cores (25x25cm), assentado com argamassa mista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</si>
  <si>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</si>
  <si>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</si>
  <si>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</si>
  <si>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</si>
  <si>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</si>
  <si>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</si>
  <si>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</si>
  <si>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 intertravado alerta / direcional, espessura de 6 cm, com rejunte em areia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</si>
  <si>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</si>
  <si>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</si>
  <si>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</si>
  <si>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</si>
  <si>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</si>
  <si>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</si>
  <si>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</si>
  <si>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</si>
  <si>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30.06.080</t>
  </si>
  <si>
    <t>Placa de identificação em alumínio para WC, com desenho universal de acessibilidade</t>
  </si>
  <si>
    <t>30.06.100</t>
  </si>
  <si>
    <t>Sinalização com pictograma para vaga de estacionamento</t>
  </si>
  <si>
    <t>30.08.040</t>
  </si>
  <si>
    <t>Lavatório de louça para canto sem coluna para pessoas com mobilidade reduzida</t>
  </si>
  <si>
    <t>30.08.060</t>
  </si>
  <si>
    <t>Bacia sifonada de louça para pessoas com mobilidade reduzida - capacidade de 6 litros</t>
  </si>
  <si>
    <t>32.06.396</t>
  </si>
  <si>
    <t>Manta termoacústica em fibra cerâmica aluminizada, espessura de 38 mm</t>
  </si>
  <si>
    <t>32.07.040</t>
  </si>
  <si>
    <t>Junta plástica de 3/4´ x 1/8´</t>
  </si>
  <si>
    <t>32.07.090</t>
  </si>
  <si>
    <t>Junta de dilatação ou vedação com mastique de silicone, 1,0 x 0,5 cm - inclusive guia de apoio em polietileno</t>
  </si>
  <si>
    <t>32.08.070</t>
  </si>
  <si>
    <t>Junta estrutural com perfil elastomérico para fissuras, painéis e estruturas em geral, movimentação máxima 15 mm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</si>
  <si>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</si>
  <si>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</si>
  <si>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</si>
  <si>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</si>
  <si>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32.15.100</t>
  </si>
  <si>
    <t>Impermeabilização em manta asfáltica plastomérica com armadura, tipo III, espessura de 4 mm, face exposta em geotêxtil com membrana acrílica</t>
  </si>
  <si>
    <t>32.16.010</t>
  </si>
  <si>
    <t>Impermeabilização em pintura de asfalto oxidado com solventes orgânicos, sobre massa</t>
  </si>
  <si>
    <t>32.16.070</t>
  </si>
  <si>
    <t>Impermeabilização em membrana à base de resina termoplástica e cimentos aditivados com reforço em tela poliéster</t>
  </si>
  <si>
    <t>32.17.010</t>
  </si>
  <si>
    <t>Impermeabilização em argamassa impermeável com aditivo hidrófugo</t>
  </si>
  <si>
    <t>32.17.040</t>
  </si>
  <si>
    <t>Impermeabilização em argamassa polimérica com reforço em tela poliéster para pressão hidrostática positiva</t>
  </si>
  <si>
    <t>33.01.040</t>
  </si>
  <si>
    <t>Estucamento e lixamento de concreto deteriorado</t>
  </si>
  <si>
    <t>33.01.280</t>
  </si>
  <si>
    <t>Reparo de trincas rasas até 5 mm de largura, na massa</t>
  </si>
  <si>
    <t>33.02.060</t>
  </si>
  <si>
    <t>Massa corrida a base de PVA</t>
  </si>
  <si>
    <t>33.03.750</t>
  </si>
  <si>
    <t>Verniz acrílico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</si>
  <si>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</si>
  <si>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</si>
  <si>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</si>
  <si>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</si>
  <si>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</si>
  <si>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</si>
  <si>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33.07.140</t>
  </si>
  <si>
    <t>Pintura com esmalte alquídico em estrutura metálica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</si>
  <si>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</si>
  <si>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</si>
  <si>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</si>
  <si>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</si>
  <si>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</si>
  <si>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</si>
  <si>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</si>
  <si>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</si>
  <si>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</si>
  <si>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</si>
  <si>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33.11.050</t>
  </si>
  <si>
    <t>Esmalte à base água em superfície metálica, inclusive preparo</t>
  </si>
  <si>
    <t>33.12.011</t>
  </si>
  <si>
    <t>Esmalte à base de água em madeira, inclusive preparo</t>
  </si>
  <si>
    <t>34.02.020</t>
  </si>
  <si>
    <t>Plantio de grama batatais em placas (praças e áreas abertas)</t>
  </si>
  <si>
    <t>34.02.100</t>
  </si>
  <si>
    <t>Plantio de grama esmeralda em placas (jardins e canteiros)</t>
  </si>
  <si>
    <t>34.05.170</t>
  </si>
  <si>
    <t>Barreira de proteção perimetral em aço inoxidável AISI 430, dupla</t>
  </si>
  <si>
    <t>34.05.260</t>
  </si>
  <si>
    <t>Gradil em aço galvanizado eletrofundido, malha 65 x 132 mm e pintura eletrostática</t>
  </si>
  <si>
    <t>34.20.110</t>
  </si>
  <si>
    <t>Recolocação de barreira de proteção perimetral, simples ou dupla</t>
  </si>
  <si>
    <t>35.03.030</t>
  </si>
  <si>
    <t>Cancela automática metálica com barreira de alumínio de 3,50 até 4,00 m</t>
  </si>
  <si>
    <t>35.04.130</t>
  </si>
  <si>
    <t>Banco de madeira sobre alvenaria</t>
  </si>
  <si>
    <t>36.20.282</t>
  </si>
  <si>
    <t>Placa de advertência em chapa de aço, com pintura refletiva "Perigo Alta Tensão"</t>
  </si>
  <si>
    <t>37.04.250</t>
  </si>
  <si>
    <t>Quadro de distribuição universal de sobrepor, para disjuntores 16 DIN / 12 Bolt-on - 150 A - sem componentes</t>
  </si>
  <si>
    <t>37.04.280</t>
  </si>
  <si>
    <t>Quadro de distribuição universal de sobrepor, para disjuntores 44 DIN / 32 Bolt-on - 150 A - sem componentes</t>
  </si>
  <si>
    <t>37.04.300</t>
  </si>
  <si>
    <t>Quadro de distribuição universal de sobrepor, para disjuntores 70 DIN / 50 Bolt-on - 225 A - sem componentes</t>
  </si>
  <si>
    <t>37.06.014</t>
  </si>
  <si>
    <t>Painel autoportante em chapa de aço, com proteção mínima IP 54 - sem componentes</t>
  </si>
  <si>
    <t>37.10.010</t>
  </si>
  <si>
    <t>Barramento de cobre nu</t>
  </si>
  <si>
    <t>37.13.600</t>
  </si>
  <si>
    <t>Disjuntor termomagnético, unipolar 127/220 V, corrente de 10 A até 30 A</t>
  </si>
  <si>
    <t>37.13.630</t>
  </si>
  <si>
    <t>Disjuntor termomagnético, bipolar 220/380 V, corrente de 10 A até 50 A</t>
  </si>
  <si>
    <t>37.13.720</t>
  </si>
  <si>
    <t>Disjuntor série universal, em caixa moldada, térmico fixo e magnético ajustável, tripolar 600 V, corrente de 300 A até 400 A</t>
  </si>
  <si>
    <t>37.13.800</t>
  </si>
  <si>
    <t>Mini-disjuntor termomagnético, unipolar 127/220 V, corrente de 10 A até 32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</si>
  <si>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</si>
  <si>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</si>
  <si>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</si>
  <si>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</si>
  <si>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</si>
  <si>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</si>
  <si>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</si>
  <si>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</si>
  <si>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</si>
  <si>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</si>
  <si>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37.17.100</t>
  </si>
  <si>
    <t>Dispositivo diferencial residual de 80 A x 30 mA - 4 polos</t>
  </si>
  <si>
    <t>37.19.020</t>
  </si>
  <si>
    <t>Transformador de corrente 200-5 A até 600-5 A, janela</t>
  </si>
  <si>
    <t>37.20.010</t>
  </si>
  <si>
    <t>Isolador em epóxi de 1 kV para barramento</t>
  </si>
  <si>
    <t>37.20.080</t>
  </si>
  <si>
    <t>Barra de neutro e/ou terra</t>
  </si>
  <si>
    <t>37.20.156</t>
  </si>
  <si>
    <t>Placa de montagem para quadros em geral, em chapa de aço</t>
  </si>
  <si>
    <t>37.24.032</t>
  </si>
  <si>
    <t>Supressor de surto monofásico, corrente nominal 20 kA, Imax. de surto 50 até 80 kA</t>
  </si>
  <si>
    <t>37.24.042</t>
  </si>
  <si>
    <t>Dispositivo de proteção contra surto, 2 polos, suportabilidade &lt;= 4 kV, Un até 240V/415V, Iimp = 60 kA, curva de ensaio 10/350µs - classe 1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</si>
  <si>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</si>
  <si>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</si>
  <si>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</si>
  <si>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</si>
  <si>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38.01.040</t>
  </si>
  <si>
    <t>Eletroduto de PVC rígido roscável de 3/4´ - com acessórios</t>
  </si>
  <si>
    <t>38.01.120</t>
  </si>
  <si>
    <t>Eletroduto de PVC rígido roscável de 2´ - com acessórios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</si>
  <si>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</si>
  <si>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</si>
  <si>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</si>
  <si>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</si>
  <si>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38.05.040</t>
  </si>
  <si>
    <t>Eletroduto galvanizado a quente conforme NBR6323 - 3/4´ - com acessórios</t>
  </si>
  <si>
    <t>38.06.060</t>
  </si>
  <si>
    <t>Eletroduto galvanizado a quente conforme NBR5598 - 1´ com acessórios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</si>
  <si>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</si>
  <si>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</si>
  <si>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</si>
  <si>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</si>
  <si>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</si>
  <si>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</si>
  <si>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</si>
  <si>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</si>
  <si>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</si>
  <si>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</si>
  <si>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38.21.110</t>
  </si>
  <si>
    <t>Eletrocalha lisa galvanizada a fogo, 50 x 50 mm, com acessórios</t>
  </si>
  <si>
    <t>38.22.130</t>
  </si>
  <si>
    <t>Eletrocalha perfurada galvanizada a fogo, 200x100 mm, com acessórios</t>
  </si>
  <si>
    <t>38.22.640</t>
  </si>
  <si>
    <t>Tampa de encaixe para eletrocalha, galvanizada a fogo, L= 200 mm</t>
  </si>
  <si>
    <t>38.23.010</t>
  </si>
  <si>
    <t>Suporte para eletrocalha, galvanizado a fogo, 50x50 mm</t>
  </si>
  <si>
    <t>38.23.130</t>
  </si>
  <si>
    <t>Suporte para eletrocalha, galvanizado a fogo, 200x100 mm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</si>
  <si>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</si>
  <si>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</si>
  <si>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</si>
  <si>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</si>
  <si>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</si>
  <si>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</si>
  <si>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</si>
  <si>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</si>
  <si>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</si>
  <si>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</si>
  <si>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39.03.170</t>
  </si>
  <si>
    <t>Cabo de cobre de 2,5 mm², isolamento 0,6/1 kV - isolação em PVC 70°C</t>
  </si>
  <si>
    <t>39.03.174</t>
  </si>
  <si>
    <t>Cabo de cobre de 4 mm², isolamento 0,6/1 kV - isolação em PVC 70°C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</si>
  <si>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</si>
  <si>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</si>
  <si>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</si>
  <si>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</si>
  <si>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39.04.070</t>
  </si>
  <si>
    <t>Cabo de cobre nu, têmpera mole, classe 2, de 35 mm²</t>
  </si>
  <si>
    <t>39.04.080</t>
  </si>
  <si>
    <t>Cabo de cobre nu, têmpera mole, classe 2, de 50 mm²</t>
  </si>
  <si>
    <t>39.10.050</t>
  </si>
  <si>
    <t>Terminal de compressão para cabo de 2,5 mm²</t>
  </si>
  <si>
    <t>39.10.060</t>
  </si>
  <si>
    <t>Terminal de pressão/compressão para cabo de 6 até 10 mm²</t>
  </si>
  <si>
    <t>39.10.130</t>
  </si>
  <si>
    <t>Terminal de pressão/compressão para cabo de 35 mm²</t>
  </si>
  <si>
    <t>39.10.160</t>
  </si>
  <si>
    <t>Terminal de pressão/compressão para cabo de 50 mm²</t>
  </si>
  <si>
    <t>39.10.300</t>
  </si>
  <si>
    <t>Terminal de pressão/compressão para cabo de 240 mm²</t>
  </si>
  <si>
    <t>39.11.080</t>
  </si>
  <si>
    <t>Cabo telefônico CI, com 50 pares de 0,50 mm, para centrais telefônicas, equipamentos e rede interna</t>
  </si>
  <si>
    <t>39.18.120</t>
  </si>
  <si>
    <t>Cabo para rede U/UTP 23 AWG com 4 pares - categoria 6A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</si>
  <si>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</si>
  <si>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</si>
  <si>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</si>
  <si>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</si>
  <si>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</si>
  <si>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</si>
  <si>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</si>
  <si>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</si>
  <si>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39.21.140</t>
  </si>
  <si>
    <t>Cabo de cobre flexível de 240 mm², isolamento 0,6/1kV - isolação HEPR 90°C</t>
  </si>
  <si>
    <t>39.26.020</t>
  </si>
  <si>
    <t>Cabo de cobre flexível de 2,5 mm², isolamento 0,6/1 kV - isolação HEPR 90°C - baixa emissão de fumaça e gases</t>
  </si>
  <si>
    <t>39.26.040</t>
  </si>
  <si>
    <t>Cabo de cobre flexível de 6 mm², isolamento 0,6/1 kV - isolação HEPR 90°C - baixa emissão de fumaça e gases</t>
  </si>
  <si>
    <t>39.27.020</t>
  </si>
  <si>
    <t>Cabo óptico multimodo, 4 fibras, 50/125 µm - uso interno/externo</t>
  </si>
  <si>
    <t>40.01.020</t>
  </si>
  <si>
    <t>Caixa de ferro estampada 4´ x 2´</t>
  </si>
  <si>
    <t>40.01.040</t>
  </si>
  <si>
    <t>Caixa de ferro estampada 4´ x 4´</t>
  </si>
  <si>
    <t>40.01.080</t>
  </si>
  <si>
    <t>Caixa de ferro octogonal fundo móvel 4´ x 4´</t>
  </si>
  <si>
    <t>40.02.020</t>
  </si>
  <si>
    <t>Caixa de passagem em chapa, com tampa parafusada, 100 x 100 x 80 mm</t>
  </si>
  <si>
    <t>40.02.060</t>
  </si>
  <si>
    <t>Caixa de passagem em chapa, com tampa parafusada, 200 x 200 x 100 mm</t>
  </si>
  <si>
    <t>40.04.096</t>
  </si>
  <si>
    <t>Tomada RJ 45 para rede de dados, com placa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</si>
  <si>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</si>
  <si>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</si>
  <si>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</si>
  <si>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</si>
  <si>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</si>
  <si>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</si>
  <si>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</si>
  <si>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</si>
  <si>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</si>
  <si>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</si>
  <si>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</si>
  <si>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</si>
  <si>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40.05.340</t>
  </si>
  <si>
    <t>Sensor de presença para teto, com fotocélula, para lâmpada qualquer</t>
  </si>
  <si>
    <t>40.06.040</t>
  </si>
  <si>
    <t>Condulete metálico de 3/4´</t>
  </si>
  <si>
    <t>40.06.060</t>
  </si>
  <si>
    <t>Condulete metálico de 1´</t>
  </si>
  <si>
    <t>40.07.010</t>
  </si>
  <si>
    <t>Caixa em PVC de 4´ x 2´</t>
  </si>
  <si>
    <t>40.07.020</t>
  </si>
  <si>
    <t>Caixa em PVC de 4´ x 4´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</si>
  <si>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</si>
  <si>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</si>
  <si>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</si>
  <si>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</si>
  <si>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</si>
  <si>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</si>
  <si>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</si>
  <si>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</si>
  <si>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40.20.120</t>
  </si>
  <si>
    <t>Placa de 4´ x 2´</t>
  </si>
  <si>
    <t>40.20.140</t>
  </si>
  <si>
    <t>Placa de 4´ x 4´</t>
  </si>
  <si>
    <t>41.02.551</t>
  </si>
  <si>
    <t>Lâmpada LED tubular T8 com base G13, de 1850 até 2000 Im - 18 a 20 W</t>
  </si>
  <si>
    <t>41.02.580</t>
  </si>
  <si>
    <t>Lâmpada LED 13,5W, com base E-27, 1400 até 1510 lm</t>
  </si>
  <si>
    <t>41.05.720</t>
  </si>
  <si>
    <t>Lâmpada de vapor metálico tubular, base G12 de 150 W</t>
  </si>
  <si>
    <t>41.06.100</t>
  </si>
  <si>
    <t>Lâmpada halógena refletora PAR20, base E27 de 50 W - 220 V</t>
  </si>
  <si>
    <t>41.07.430</t>
  </si>
  <si>
    <t>Lâmpada fluorescente compacta eletrônica "3U", base E27 de 20 W - 110 ou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</si>
  <si>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</si>
  <si>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</si>
  <si>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</si>
  <si>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</si>
  <si>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</si>
  <si>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</si>
  <si>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</si>
  <si>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</si>
  <si>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EXTRA BOL</t>
  </si>
  <si>
    <t>41.12.210</t>
  </si>
  <si>
    <t>Projetor LED modular, fluxo luminoso de 26294 lm, eficiência mínima de 125 l/W - 150 W/200 W</t>
  </si>
  <si>
    <t>41.14.070</t>
  </si>
  <si>
    <t>Luminária retangular de sobrepor tipo calha aberta, para 2 lâmpadas fluorescentes tubulares de 32 W</t>
  </si>
  <si>
    <t>41.20.080</t>
  </si>
  <si>
    <t>Plafon plástico e/ou PVC para acabamento de ponto de luz, com soquete E-27 para lâmpada fluorescente compacta</t>
  </si>
  <si>
    <t>41.31.080</t>
  </si>
  <si>
    <t>Luminária LED redonda de embutir com difusor translúcido, 4000 K, fluxo luminoso de 800 a 1060 lm, potência de 9 W a 12 W</t>
  </si>
  <si>
    <t>41.60.001</t>
  </si>
  <si>
    <t>Poste de jardim Venus P23/2 com 2 globos pretos 2,16 m</t>
  </si>
  <si>
    <t>42.01.090</t>
  </si>
  <si>
    <t>Captor tipo terminal aéreo, h= 300 mm, diâmetro de 1/4´ em cobre</t>
  </si>
  <si>
    <t>42.01.098</t>
  </si>
  <si>
    <t>Captor tipo terminal aéreo, h= 600 mm, diâmetro de 3/8´ galvanizado a fogo</t>
  </si>
  <si>
    <t>42.05.100</t>
  </si>
  <si>
    <t>Caixa de inspeção suspensa</t>
  </si>
  <si>
    <t>42.05.110</t>
  </si>
  <si>
    <t>Conector cabo/haste de 3/4´</t>
  </si>
  <si>
    <t>42.05.190</t>
  </si>
  <si>
    <t>Haste de aterramento de 3/4´ x 3 m</t>
  </si>
  <si>
    <t>42.05.210</t>
  </si>
  <si>
    <t>Haste de aterramento de 5/8´ x 3 m</t>
  </si>
  <si>
    <t>42.05.250</t>
  </si>
  <si>
    <t>Barra condutora chata em alumínio de 3/4´ x 1/4´, inclusive acessórios de fixação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</si>
  <si>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</si>
  <si>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</si>
  <si>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</si>
  <si>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</si>
  <si>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</si>
  <si>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</si>
  <si>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42.05.340</t>
  </si>
  <si>
    <t>Barra condutora chata em cobre de 3/4´ x 3/16´, inclusive acessórios de fixação</t>
  </si>
  <si>
    <t>42.20.160</t>
  </si>
  <si>
    <t>Solda exotérmica conexão cabo-cabo horizontal em T, bitola do cabo de 50-50mm² a 95-50mm²</t>
  </si>
  <si>
    <t>42.20.190</t>
  </si>
  <si>
    <t>Solda exotérmica conexão cabo-haste em X sobreposto, bitola do cabo de 35mm² a 50mm² para haste de 5/8" e 3/4"</t>
  </si>
  <si>
    <t>43.02.122</t>
  </si>
  <si>
    <t>Chuveiro frio em PVC, com registro e tubo de ligação acoplados</t>
  </si>
  <si>
    <t>43.02.140</t>
  </si>
  <si>
    <t>Chuveiro elétrico de 5.500 W / 220 V em PVC</t>
  </si>
  <si>
    <t>43.02.180</t>
  </si>
  <si>
    <t>Ducha eletrônica de 6.800W até 7.900 W / 220 V</t>
  </si>
  <si>
    <t>43.05.030</t>
  </si>
  <si>
    <t>Exaustor elétrico em plástico, vazão de 150 a 190m³/h</t>
  </si>
  <si>
    <t>44.01.050</t>
  </si>
  <si>
    <t>Bacia sifonada de louça sem tampa - 6 litros</t>
  </si>
  <si>
    <t>44.01.110</t>
  </si>
  <si>
    <t>Lavatório de louça com coluna</t>
  </si>
  <si>
    <t>44.01.270</t>
  </si>
  <si>
    <t>Cuba de louça de embutir oval</t>
  </si>
  <si>
    <t>44.01.370</t>
  </si>
  <si>
    <t>Tanque em granito sintético, linha comercial - sem pertences</t>
  </si>
  <si>
    <t>44.01.610</t>
  </si>
  <si>
    <t>Lavatório de louça para canto, sem coluna - sem pertences</t>
  </si>
  <si>
    <t>44.01.800</t>
  </si>
  <si>
    <t>Bacia sifonada com caixa de descarga acoplada sem tampa - 6 litros</t>
  </si>
  <si>
    <t>44.01.850</t>
  </si>
  <si>
    <t>Cuba de louça de embutir redonda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</si>
  <si>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</si>
  <si>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</si>
  <si>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</si>
  <si>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</si>
  <si>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44.03.010</t>
  </si>
  <si>
    <t>Dispenser toalheiro em ABS e policarbonato para bobina de 20 cm x 200 m, com alavanca</t>
  </si>
  <si>
    <t>44.03.040</t>
  </si>
  <si>
    <t>Saboneteira de louça de embutir</t>
  </si>
  <si>
    <t>44.03.050</t>
  </si>
  <si>
    <t>Dispenser papel higiênico em ABS para rolão 300 / 600 m, com visor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</si>
  <si>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</si>
  <si>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</si>
  <si>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</si>
  <si>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</si>
  <si>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</si>
  <si>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</si>
  <si>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44.03.300</t>
  </si>
  <si>
    <t>Torneira clínica com volante tipo alavanca</t>
  </si>
  <si>
    <t>44.03.400</t>
  </si>
  <si>
    <t>Torneira curta com rosca para uso geral, em latão fundido cromado, DN= 3/4´</t>
  </si>
  <si>
    <t>44.03.440</t>
  </si>
  <si>
    <t>Torneira curta sem rosca para uso geral, em latão fundido cromado, DN= 3/4"</t>
  </si>
  <si>
    <t>44.03.470</t>
  </si>
  <si>
    <t>Torneira de parede para pia com bica móvel e arejador, em latão fundido cromado</t>
  </si>
  <si>
    <t>44.03.590</t>
  </si>
  <si>
    <t>Torneira de mesa para pia com bica móvel e arejador em latão fundido cromado</t>
  </si>
  <si>
    <t>44.03.645</t>
  </si>
  <si>
    <t>Torneira de mesa automática, acionamento hidromecânico, em latão cromado, DN= 1/2´ou 3/4´</t>
  </si>
  <si>
    <t>44.03.720</t>
  </si>
  <si>
    <t>Torneira de mesa para lavatório, acionamento hidromecânico com alavanca, registro integrado regulador de vazão, em latão cromado, DN= 1/2´</t>
  </si>
  <si>
    <t>44.03.920</t>
  </si>
  <si>
    <t>Ducha higiênica com registro</t>
  </si>
  <si>
    <t>44.06.300</t>
  </si>
  <si>
    <t>Cuba em aço inoxidável simples de 400x340x140mm</t>
  </si>
  <si>
    <t>44.06.330</t>
  </si>
  <si>
    <t>Cuba em aço inoxidável simples de 500x400x400mm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</si>
  <si>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</si>
  <si>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</si>
  <si>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</si>
  <si>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</si>
  <si>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</si>
  <si>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</si>
  <si>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44.20.100</t>
  </si>
  <si>
    <t>Engate flexível metálico DN= 1/2´</t>
  </si>
  <si>
    <t>44.20.150</t>
  </si>
  <si>
    <t>Acabamento cromado para registro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</si>
  <si>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</si>
  <si>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</si>
  <si>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</si>
  <si>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</si>
  <si>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</si>
  <si>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</si>
  <si>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44.20.280</t>
  </si>
  <si>
    <t>Tampa de plástico para bacia sanitária</t>
  </si>
  <si>
    <t>44.20.300</t>
  </si>
  <si>
    <t>Bolsa para bacia sanitária</t>
  </si>
  <si>
    <t>44.20.620</t>
  </si>
  <si>
    <t>Válvula americana</t>
  </si>
  <si>
    <t>44.20.640</t>
  </si>
  <si>
    <t>Válvula de metal cromado de 1 1/2´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</si>
  <si>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</si>
  <si>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</si>
  <si>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</si>
  <si>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</si>
  <si>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</si>
  <si>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</si>
  <si>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</si>
  <si>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</si>
  <si>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</si>
  <si>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</si>
  <si>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46.01.070</t>
  </si>
  <si>
    <t>Tubo de PVC rígido soldável marrom, DN= 75 mm, (2 1/2´), inclusive conexões</t>
  </si>
  <si>
    <t>46.01.090</t>
  </si>
  <si>
    <t>Tubo de PVC rígido soldável marrom, DN= 110 mm, (4´), inclusive conexões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</si>
  <si>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</si>
  <si>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</si>
  <si>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</si>
  <si>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</si>
  <si>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</si>
  <si>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</si>
  <si>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</si>
  <si>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</si>
  <si>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46.03.060</t>
  </si>
  <si>
    <t>Tubo de PVC rígido PxB com virola e anel de borracha, linha esgoto série reforçada ´R´. DN= 150 mm, inclusive conexões</t>
  </si>
  <si>
    <t>46.13.010</t>
  </si>
  <si>
    <t>Tubo em polietileno de alta densidade corrugado perfurado, DN= 3´, inclusive conexões</t>
  </si>
  <si>
    <t>47.01.020</t>
  </si>
  <si>
    <t>Registro de gaveta em latão fundido sem acabamento, DN= 3/4´</t>
  </si>
  <si>
    <t>47.01.050</t>
  </si>
  <si>
    <t>Registro de gaveta em latão fundido sem acabamento, DN= 1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</si>
  <si>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</si>
  <si>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</si>
  <si>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</si>
  <si>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</si>
  <si>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</si>
  <si>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</si>
  <si>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</si>
  <si>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</si>
  <si>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</si>
  <si>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</si>
  <si>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</si>
  <si>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</si>
  <si>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47.02.050</t>
  </si>
  <si>
    <t>Registro de gaveta em latão fundido cromado com canopla, DN= 1 1/2´ - linha especial</t>
  </si>
  <si>
    <t>47.04.040</t>
  </si>
  <si>
    <t>Válvula de descarga com registro próprio, DN= 1 1/2´</t>
  </si>
  <si>
    <t>48.02.207</t>
  </si>
  <si>
    <t>Reservatório em polietileno com tampa de encaixar - capacidade de 10.000 litros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</si>
  <si>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</si>
  <si>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</si>
  <si>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</si>
  <si>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</si>
  <si>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49.03.020</t>
  </si>
  <si>
    <t>Caixa de gordura em alvenaria, 600 x 600 x 600 mm</t>
  </si>
  <si>
    <t>49.04.010</t>
  </si>
  <si>
    <t>Ralo seco em PVC rígido de 100 x 40 mm, com grelha</t>
  </si>
  <si>
    <t>49.06.020</t>
  </si>
  <si>
    <t>Grelha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</si>
  <si>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</si>
  <si>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</si>
  <si>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</si>
  <si>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</si>
  <si>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54.01.010</t>
  </si>
  <si>
    <t>Regularização e compactação mecanizada de superfície, sem controle do proctor normal</t>
  </si>
  <si>
    <t>54.01.050</t>
  </si>
  <si>
    <t>Compactação do subleito mínimo de 95% do PN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</si>
  <si>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</si>
  <si>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</si>
  <si>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</si>
  <si>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</si>
  <si>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</si>
  <si>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</si>
  <si>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54.03.200</t>
  </si>
  <si>
    <t>Concreto asfáltico usinado a quente - Binder</t>
  </si>
  <si>
    <t>54.03.210</t>
  </si>
  <si>
    <t>Camada de rolamento em concreto betuminoso usinado quente - CBUQ</t>
  </si>
  <si>
    <t>54.03.250</t>
  </si>
  <si>
    <t>Revestimento de pré-misturado a quente</t>
  </si>
  <si>
    <t>54.04.340</t>
  </si>
  <si>
    <t>Pavimentação em lajota de concreto 35 MPa, espessura 6 cm, cor natural, tipos: raquete, retangular, sextavado e 16 faces, com rejunte em areia</t>
  </si>
  <si>
    <t>54.06.020</t>
  </si>
  <si>
    <t>Guia pré-moldada curva tipo PMSP 100 - fck 25 MPa</t>
  </si>
  <si>
    <t>54.06.040</t>
  </si>
  <si>
    <t>Guia pré-moldada reta tipo PMSP 100 - fck 25 MPa</t>
  </si>
  <si>
    <t>54.06.110</t>
  </si>
  <si>
    <t>Base em concreto com fck de 25 MPa, para guias, sarjetas ou sarjetões</t>
  </si>
  <si>
    <t>54.06.151</t>
  </si>
  <si>
    <t>Execução de perfil extrusado no local, sem concreto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</si>
  <si>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</si>
  <si>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</si>
  <si>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</si>
  <si>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</si>
  <si>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</si>
  <si>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</si>
  <si>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</si>
  <si>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</si>
  <si>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</si>
  <si>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</si>
  <si>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</si>
  <si>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</si>
  <si>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</si>
  <si>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</si>
  <si>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55.01.130</t>
  </si>
  <si>
    <t>Limpeza e lavagem de superfície revestida com material cerâmico ou pastilhas por hidrojateamento com rejuntamento</t>
  </si>
  <si>
    <t>61.20.450</t>
  </si>
  <si>
    <t>Duto em chapa de aço galvanizado</t>
  </si>
  <si>
    <t>66.02.240</t>
  </si>
  <si>
    <t>Sistema eletrônico de automatização de portão deslizante, para esforços maior de 800 kg e até 1400 kg</t>
  </si>
  <si>
    <t>66.02.560</t>
  </si>
  <si>
    <t>Controlador de acesso com identificação por impressão digital (biometria) e software de gerenciamento</t>
  </si>
  <si>
    <t>66.08.115</t>
  </si>
  <si>
    <t>Rack fechado de piso padrão metálico, 19 x 44 Us x 770 mm</t>
  </si>
  <si>
    <t>66.20.170</t>
  </si>
  <si>
    <t>Guia organizadora de cabos para rack, 19´ 2 U</t>
  </si>
  <si>
    <t>69.03.360</t>
  </si>
  <si>
    <t>Conector RJ-45 fêmea - categoria 6A</t>
  </si>
  <si>
    <t>69.08.010</t>
  </si>
  <si>
    <t>Distribuidor interno óptico - 1 U para até 24 fibras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</si>
  <si>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</si>
  <si>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</si>
  <si>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</si>
  <si>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</si>
  <si>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</si>
  <si>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</si>
  <si>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69.09.370</t>
  </si>
  <si>
    <t>Transceptor Gigabit SX - LC conectável de formato pequeno (SFP)</t>
  </si>
  <si>
    <t>69.20.180</t>
  </si>
  <si>
    <t>Cordão óptico duplex, multimodo com conector LC/LC - 2,5 m</t>
  </si>
  <si>
    <t>70.01.003</t>
  </si>
  <si>
    <t>Faixa elevada para travessia de pedestres em massa asfáltica - lombofaixa de vias com execução de recapeamento</t>
  </si>
  <si>
    <t>70.02.012</t>
  </si>
  <si>
    <t>Sinalização horizontal em laminado elastoplástico retrorefletivo e antiderrapante, para faixas</t>
  </si>
  <si>
    <t>Planilha Orçamentária Detalhada para Preenchimento</t>
  </si>
  <si>
    <t>TOTAL SEM BDI</t>
  </si>
  <si>
    <t>BDI</t>
  </si>
  <si>
    <t>TOTAL COM BDI</t>
  </si>
  <si>
    <t>CRONOGRAMA FÍSICO E FINANCEIRO PARA PREENCHIMENTO</t>
  </si>
  <si>
    <t>ITEM</t>
  </si>
  <si>
    <t>VALORES</t>
  </si>
  <si>
    <t>MESES</t>
  </si>
  <si>
    <t>TOTAL</t>
  </si>
  <si>
    <t>SERVIÇOS PRELIMINARES</t>
  </si>
  <si>
    <t>INFRAESTRUTURA - ÁREA EXTERNA</t>
  </si>
  <si>
    <t>DRHU</t>
  </si>
  <si>
    <t>DISAP</t>
  </si>
  <si>
    <t>NUCLEO DE SAÚDE</t>
  </si>
  <si>
    <t>CONSULTORIA JURÍDICA</t>
  </si>
  <si>
    <t>DENG / GSPOFP / DSEP</t>
  </si>
  <si>
    <t>ANEXO ARQUVO DENG</t>
  </si>
  <si>
    <t>GABINETE</t>
  </si>
  <si>
    <t>BIBLIOTECA</t>
  </si>
  <si>
    <t>ALMOXARIFADO  NA SAÚDE</t>
  </si>
  <si>
    <t>ALOJAMENTO  NO GABINETE  DO SECRETÁRIO</t>
  </si>
  <si>
    <t>ACESSIBILIDADE SEDE</t>
  </si>
  <si>
    <t>REFORMA REFEITÓRIO</t>
  </si>
  <si>
    <t>I5</t>
  </si>
  <si>
    <t>POSTO BANCÁRIO</t>
  </si>
  <si>
    <t>ACESSO ESPECIAL CQVIDAS</t>
  </si>
  <si>
    <t>SUBTOTAL DO PERÍODO PREVISTO</t>
  </si>
  <si>
    <t>BDI PERÍODO PREVISTO</t>
  </si>
  <si>
    <t>TOTAL DO PERÍODO PREVISTO</t>
  </si>
  <si>
    <t>ACUMULADO PREVISTO</t>
  </si>
  <si>
    <t>SUBTOTAL DO PERÍODO REALIZADO</t>
  </si>
  <si>
    <t>BDI PERÍODO REALIZADO</t>
  </si>
  <si>
    <t>TOTAL DO PERÍODO REALIZADO</t>
  </si>
  <si>
    <t>ACUMULADO REALIZADO</t>
  </si>
  <si>
    <t>D E M O N S T R A T I V O     D E    C O M P O S I Ç Ã O    D O   B D I  PREENCHIMENTO</t>
  </si>
  <si>
    <t>DESCRIÇAO</t>
  </si>
  <si>
    <t>PERCENTUAL   (%)</t>
  </si>
  <si>
    <t>LUCRO ESTIMADO</t>
  </si>
  <si>
    <t>ADMINISTRAÇAO CENTRAL - VALOR RATEADO</t>
  </si>
  <si>
    <t>DESPESAS FINANCEIRAS</t>
  </si>
  <si>
    <t>SEGUROS, RISCOS E GARANTIA</t>
  </si>
  <si>
    <t>SEGUROS</t>
  </si>
  <si>
    <t>GARANTIA</t>
  </si>
  <si>
    <t>RISCOS</t>
  </si>
  <si>
    <t>IMPOSTOS</t>
  </si>
  <si>
    <t>ISS</t>
  </si>
  <si>
    <t>PIS</t>
  </si>
  <si>
    <t>COFINS</t>
  </si>
  <si>
    <t>Contribuição previdenciária conforme Lei 13.161/2015 - 4,5% sobre o Faturamento</t>
  </si>
  <si>
    <t>CONSIDERANDO OS PERCENTUAIS ACIMA E APLICANDO -SE A FÓRMULA ABAIXO, TEM -SE:</t>
  </si>
  <si>
    <t>((((1+AC+S+R+G)*(1+DF)*(1+L))/(1-I))-1))X100</t>
  </si>
  <si>
    <t>BDI adotado conforme Acórdãos TCU/Plenário 2622/2013 e LEI 13.161/2015 DESONERADO</t>
  </si>
  <si>
    <t>OBSERVAÇÕES</t>
  </si>
  <si>
    <r>
      <rPr>
        <b/>
        <sz val="10"/>
        <rFont val="Verdana"/>
        <family val="2"/>
        <charset val="1"/>
      </rPr>
      <t>1.</t>
    </r>
    <r>
      <rPr>
        <sz val="10"/>
        <rFont val="Verdana"/>
        <family val="2"/>
        <charset val="1"/>
      </rPr>
      <t xml:space="preserve"> O Egrégio Tribunal de Contas da União determina a exclusão no BDI das parcelas relativas ao Imposto de Renda (IR) e Contribuição Social Sobre o Lucro Líquido (CSLL) – Acórdão nº 1.595/06 (DOU de 01/09/2006).</t>
    </r>
  </si>
  <si>
    <r>
      <rPr>
        <b/>
        <sz val="10"/>
        <rFont val="Verdana"/>
        <family val="2"/>
        <charset val="1"/>
      </rPr>
      <t>2.</t>
    </r>
    <r>
      <rPr>
        <sz val="10"/>
        <rFont val="Verdana"/>
        <family val="2"/>
        <charset val="1"/>
      </rPr>
      <t xml:space="preserve"> Este documento deverá ser preenchido em papel timbrado da licitante.</t>
    </r>
  </si>
  <si>
    <r>
      <rPr>
        <b/>
        <sz val="10"/>
        <rFont val="Verdana"/>
        <family val="2"/>
        <charset val="1"/>
      </rPr>
      <t>3.</t>
    </r>
    <r>
      <rPr>
        <sz val="10"/>
        <rFont val="Verdana"/>
        <family val="2"/>
        <charset val="1"/>
      </rPr>
      <t xml:space="preserve"> Na aferição do imposto sobre serviço deverá ser observada a Legislação Municipal, considerando a questão da base de cálculo e a real incidência do imposto.</t>
    </r>
  </si>
  <si>
    <r>
      <rPr>
        <b/>
        <sz val="10"/>
        <rFont val="Verdana"/>
        <family val="2"/>
        <charset val="1"/>
      </rPr>
      <t>NOTA</t>
    </r>
    <r>
      <rPr>
        <sz val="10"/>
        <rFont val="Verdana"/>
        <family val="2"/>
        <charset val="1"/>
      </rPr>
      <t xml:space="preserve"> Apresentar valores em porcentagens com até 2 (duas) casas decimais.</t>
    </r>
  </si>
  <si>
    <t>_____________________</t>
  </si>
  <si>
    <t>RESUMO DOS ENCARGOS SOCIAIS COM DESONERAÇÃO PARA O EMPREGADOR</t>
  </si>
  <si>
    <t>A - TOTAL DOS ENCARGOS SOCIAIS BÁSICOS</t>
  </si>
  <si>
    <t>1. Previdência Social</t>
  </si>
  <si>
    <t>2. Fundo de Garantia por Tempo de Serviço</t>
  </si>
  <si>
    <t>3. Salário Educação</t>
  </si>
  <si>
    <t>4. Serviço Social da Industria - SESI</t>
  </si>
  <si>
    <t>5. Serviço Nacional de Aprendizagem Industrial - SENAI</t>
  </si>
  <si>
    <t>6. Serviço de Apoio a Pequena e Média Empresa - SEBRAE</t>
  </si>
  <si>
    <t>7. Instituto Nacional de Colonização e Reforma Agrária - INCRA</t>
  </si>
  <si>
    <t>8. Seguro contra os acidentes de trabalho - INSS</t>
  </si>
  <si>
    <t>9. Seconci Serviço Social da Industria da Construção e do Mobiliário</t>
  </si>
  <si>
    <t>B -TOTAL DOS ENCARGOS SOCIAIS QUE RECEBEM A INCIDENCIA DE A</t>
  </si>
  <si>
    <t>1. Repouso semanal e feriados</t>
  </si>
  <si>
    <t>2. Auxílio enfermidade</t>
  </si>
  <si>
    <t>3. Licença paternidade</t>
  </si>
  <si>
    <t>4. 13º Salário</t>
  </si>
  <si>
    <t>5. Dias de chuva/faltas justificadas/outras dificuldades/acidentes de trabalho/greves/falta ou atraso na entrega de materiais ou serviços</t>
  </si>
  <si>
    <t>C - TOTAL DE ENCARGOS SOCIAIS QUE NÃO RECEBEM AS INCIDENCIAS DE A</t>
  </si>
  <si>
    <t>1. Depósito por despedida injusta 40% sobre [A2 + (A2 x B)]</t>
  </si>
  <si>
    <t>2. Férias (indenizadas</t>
  </si>
  <si>
    <t>3. Aviso-prévio (indenizado)</t>
  </si>
  <si>
    <t>GRUPO IV</t>
  </si>
  <si>
    <t xml:space="preserve">1. Reincidência de A sobre B </t>
  </si>
  <si>
    <t>2. Reincidência de (A - A9) sobre C3</t>
  </si>
  <si>
    <t>TOTAL DOS GRUPOS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</si>
</sst>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R$ &quot;* #,##0.00_-;&quot;-R$ &quot;* #,##0.00_-;_-&quot;R$ &quot;* \-??_-;_-@_-"/>
    <numFmt numFmtId="165" formatCode="#,##0.00_ ;\-#,##0.00\ "/>
    <numFmt numFmtId="166" formatCode="0.000%"/>
    <numFmt numFmtId="167" formatCode="_-* #,##0.00\ _R_$_-;\-* #,##0.00\ _R_$_-;_-* \-??\ _R_$_-;_-@_-"/>
  </numFmts>
  <fonts count="48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1"/>
    </font>
    <font>
      <b/>
      <sz val="8"/>
      <name val="Calibri"/>
      <family val="2"/>
      <charset val="1"/>
    </font>
    <font>
      <b/>
      <sz val="10"/>
      <name val="Calibri"/>
      <family val="2"/>
      <charset val="1"/>
    </font>
    <font>
      <b/>
      <sz val="11"/>
      <color rgb="FFFFFFFF"/>
      <name val="Calibri"/>
      <family val="1"/>
      <charset val="1"/>
    </font>
    <font>
      <b/>
      <sz val="9"/>
      <name val="Calibri"/>
      <family val="2"/>
      <charset val="1"/>
    </font>
    <font>
      <sz val="6.5"/>
      <name val="Calibri"/>
      <family val="2"/>
      <charset val="1"/>
    </font>
    <font>
      <sz val="6.5"/>
      <color rgb="FF000000"/>
      <name val="Calibri"/>
      <family val="2"/>
      <charset val="1"/>
    </font>
    <font>
      <sz val="6.5"/>
      <name val="Calibri"/>
      <family val="1"/>
      <charset val="1"/>
    </font>
    <font>
      <sz val="10"/>
      <color rgb="FF000000"/>
      <name val="Times New Roman"/>
      <charset val="204"/>
    </font>
    <font>
      <b/>
      <sz val="12"/>
      <color rgb="FFFFFFFF"/>
      <name val="Calibri"/>
      <family val="2"/>
      <charset val="1"/>
    </font>
    <font>
      <b/>
      <sz val="6.5"/>
      <name val="Calibri"/>
      <family val="2"/>
      <charset val="1"/>
    </font>
    <font>
      <b/>
      <sz val="6.5"/>
      <color rgb="FF000000"/>
      <name val="Consolas"/>
      <family val="2"/>
      <charset val="1"/>
    </font>
    <font>
      <b/>
      <sz val="6"/>
      <color rgb="FF000000"/>
      <name val="Calibri"/>
      <family val="2"/>
      <charset val="1"/>
    </font>
    <font>
      <b/>
      <sz val="6.5"/>
      <color rgb="FF000000"/>
      <name val="Calibri"/>
      <family val="2"/>
      <charset val="1"/>
    </font>
    <font>
      <b/>
      <sz val="6"/>
      <name val="Arial"/>
      <family val="2"/>
      <charset val="1"/>
    </font>
    <font>
      <b/>
      <sz val="9"/>
      <color rgb="FF000000"/>
      <name val="Calibri"/>
      <family val="2"/>
      <charset val="1"/>
    </font>
    <font>
      <sz val="6"/>
      <color rgb="FF000000"/>
      <name val="Calibri"/>
      <family val="2"/>
      <charset val="1"/>
    </font>
    <font>
      <sz val="6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theme="0" tint="-0.14999847407452621"/>
      <name val="Calibri"/>
      <family val="2"/>
      <charset val="1"/>
    </font>
    <font>
      <sz val="9"/>
      <name val="Calibri"/>
      <family val="2"/>
      <charset val="1"/>
    </font>
    <font>
      <sz val="10"/>
      <color rgb="FF000000"/>
      <name val="Calibri"/>
      <family val="2"/>
      <charset val="1"/>
    </font>
    <font>
      <sz val="6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.5"/>
      <name val="Arial"/>
      <family val="2"/>
      <charset val="1"/>
    </font>
    <font>
      <sz val="11"/>
      <color theme="1"/>
      <name val="Calibri"/>
      <family val="2"/>
      <charset val="1"/>
    </font>
    <font>
      <b/>
      <sz val="14"/>
      <color theme="0"/>
      <name val="Arial"/>
      <family val="2"/>
      <charset val="1"/>
    </font>
    <font>
      <b/>
      <sz val="12"/>
      <color theme="1"/>
      <name val="Verdana"/>
      <family val="2"/>
      <charset val="1"/>
    </font>
    <font>
      <sz val="12"/>
      <color theme="1"/>
      <name val="Verdana"/>
      <family val="2"/>
      <charset val="1"/>
    </font>
    <font>
      <b/>
      <sz val="13"/>
      <color theme="1"/>
      <name val="Verdana"/>
      <family val="2"/>
      <charset val="1"/>
    </font>
    <font>
      <sz val="10"/>
      <color rgb="FF000000"/>
      <name val="Arial"/>
      <family val="2"/>
      <charset val="1"/>
    </font>
    <font>
      <b/>
      <sz val="11"/>
      <color theme="0"/>
      <name val="Verdana"/>
      <family val="2"/>
      <charset val="1"/>
    </font>
    <font>
      <sz val="11"/>
      <name val="Verdana"/>
      <family val="2"/>
      <charset val="1"/>
    </font>
    <font>
      <sz val="10"/>
      <name val="MS Sans Serif"/>
      <family val="2"/>
      <charset val="1"/>
    </font>
    <font>
      <b/>
      <u/>
      <sz val="10"/>
      <name val="Verdana"/>
      <family val="2"/>
      <charset val="1"/>
    </font>
    <font>
      <b/>
      <sz val="10"/>
      <name val="Verdana"/>
      <family val="2"/>
      <charset val="1"/>
    </font>
    <font>
      <sz val="10"/>
      <name val="Verdana"/>
      <family val="2"/>
      <charset val="1"/>
    </font>
    <font>
      <sz val="22"/>
      <name val="Arial"/>
      <family val="2"/>
      <charset val="1"/>
    </font>
    <font>
      <sz val="12"/>
      <name val="Arial"/>
      <family val="2"/>
      <charset val="1"/>
    </font>
    <font>
      <sz val="10"/>
      <name val="Calibri"/>
      <family val="2"/>
      <charset val="1"/>
    </font>
    <font>
      <b/>
      <sz val="18"/>
      <color theme="0"/>
      <name val="Calibri"/>
      <family val="2"/>
      <charset val="1"/>
    </font>
    <font>
      <b/>
      <sz val="14"/>
      <color theme="6" tint="0.79989013336588644"/>
      <name val="Calibri"/>
      <family val="2"/>
      <charset val="1"/>
    </font>
    <font>
      <b/>
      <sz val="18"/>
      <color theme="6" tint="0.79989013336588644"/>
      <name val="Calibri"/>
      <family val="2"/>
      <charset val="1"/>
    </font>
    <font>
      <b/>
      <sz val="12"/>
      <color theme="1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C000"/>
        <bgColor rgb="FFFAC090"/>
      </patternFill>
    </fill>
    <fill>
      <patternFill patternType="solid">
        <fgColor rgb="FFF1F1F1"/>
        <bgColor rgb="FFF2F2F2"/>
      </patternFill>
    </fill>
    <fill>
      <patternFill patternType="solid">
        <fgColor theme="4" tint="0.79989013336588644"/>
        <bgColor rgb="FFEEECE1"/>
      </patternFill>
    </fill>
    <fill>
      <patternFill patternType="solid">
        <fgColor theme="0" tint="-0.14999847407452621"/>
        <bgColor rgb="FFDCE6F2"/>
      </patternFill>
    </fill>
    <fill>
      <patternFill patternType="solid">
        <fgColor theme="3" tint="0.59987182226020086"/>
        <bgColor rgb="FF9BC2E6"/>
      </patternFill>
    </fill>
    <fill>
      <patternFill patternType="solid">
        <fgColor theme="5" tint="0.59987182226020086"/>
        <bgColor rgb="FFFAC090"/>
      </patternFill>
    </fill>
    <fill>
      <patternFill patternType="solid">
        <fgColor theme="4" tint="-0.499984740745262"/>
        <bgColor rgb="FF215968"/>
      </patternFill>
    </fill>
    <fill>
      <patternFill patternType="solid">
        <fgColor theme="0"/>
        <bgColor rgb="FFF2F2F2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969696"/>
      </bottom>
      <diagonal/>
    </border>
    <border>
      <left/>
      <right style="thin">
        <color auto="1"/>
      </right>
      <top style="thin">
        <color auto="1"/>
      </top>
      <bottom style="thin">
        <color rgb="FF969696"/>
      </bottom>
      <diagonal/>
    </border>
    <border>
      <left style="thin">
        <color auto="1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auto="1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 style="thin">
        <color rgb="FF969696"/>
      </right>
      <top style="thin">
        <color auto="1"/>
      </top>
      <bottom style="thin">
        <color auto="1"/>
      </bottom>
      <diagonal/>
    </border>
    <border>
      <left style="thin">
        <color rgb="FF969696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9" fontId="9" fillId="0" borderId="0" applyBorder="0" applyProtection="0"/>
    <xf numFmtId="0" fontId="1" fillId="0" borderId="0"/>
    <xf numFmtId="0" fontId="9" fillId="0" borderId="0"/>
    <xf numFmtId="164" fontId="9" fillId="0" borderId="0" applyBorder="0" applyProtection="0"/>
    <xf numFmtId="0" fontId="27" fillId="0" borderId="0"/>
    <xf numFmtId="0" fontId="29" fillId="0" borderId="0"/>
    <xf numFmtId="0" fontId="27" fillId="0" borderId="0"/>
    <xf numFmtId="0" fontId="34" fillId="0" borderId="0">
      <alignment vertical="top"/>
    </xf>
    <xf numFmtId="0" fontId="27" fillId="0" borderId="0"/>
    <xf numFmtId="0" fontId="29" fillId="0" borderId="0"/>
    <xf numFmtId="0" fontId="27" fillId="0" borderId="0"/>
    <xf numFmtId="167" fontId="9" fillId="0" borderId="0" applyBorder="0" applyProtection="0"/>
  </cellStyleXfs>
  <cellXfs count="167">
    <xf numFmtId="0" fontId="0" fillId="0" borderId="0" xfId="0"/>
    <xf numFmtId="0" fontId="2" fillId="0" borderId="0" xfId="2" applyFont="1" applyBorder="1" applyAlignment="1" applyProtection="1">
      <alignment horizontal="center" vertical="center" wrapText="1"/>
    </xf>
    <xf numFmtId="0" fontId="3" fillId="0" borderId="0" xfId="2" applyFont="1" applyBorder="1" applyAlignment="1" applyProtection="1">
      <alignment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Border="1" applyAlignment="1" applyProtection="1">
      <alignment horizontal="center" vertical="top" wrapText="1"/>
    </xf>
    <xf numFmtId="0" fontId="2" fillId="0" borderId="2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center" vertical="center" wrapText="1"/>
    </xf>
    <xf numFmtId="0" fontId="5" fillId="0" borderId="3" xfId="2" applyFont="1" applyBorder="1" applyAlignment="1" applyProtection="1">
      <alignment horizontal="center" vertical="center" wrapText="1"/>
    </xf>
    <xf numFmtId="4" fontId="2" fillId="0" borderId="3" xfId="2" applyNumberFormat="1" applyFont="1" applyBorder="1" applyAlignment="1" applyProtection="1">
      <alignment horizontal="center" vertical="center" wrapText="1"/>
    </xf>
    <xf numFmtId="4" fontId="2" fillId="0" borderId="4" xfId="2" applyNumberFormat="1" applyFont="1" applyBorder="1" applyAlignment="1" applyProtection="1">
      <alignment horizontal="center" vertical="center" wrapText="1"/>
    </xf>
    <xf numFmtId="0" fontId="6" fillId="0" borderId="5" xfId="2" applyFont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left" vertical="center" wrapText="1"/>
    </xf>
    <xf numFmtId="4" fontId="7" fillId="0" borderId="6" xfId="2" applyNumberFormat="1" applyFont="1" applyBorder="1" applyAlignment="1" applyProtection="1">
      <alignment horizontal="center" vertical="center" shrinkToFit="1"/>
    </xf>
    <xf numFmtId="4" fontId="7" fillId="0" borderId="7" xfId="2" applyNumberFormat="1" applyFont="1" applyBorder="1" applyAlignment="1" applyProtection="1">
      <alignment horizontal="center" vertical="center" shrinkToFit="1"/>
    </xf>
    <xf numFmtId="0" fontId="6" fillId="0" borderId="8" xfId="2" applyFont="1" applyBorder="1" applyAlignment="1" applyProtection="1">
      <alignment horizontal="center" vertical="center" wrapText="1"/>
    </xf>
    <xf numFmtId="0" fontId="6" fillId="0" borderId="9" xfId="2" applyFont="1" applyBorder="1" applyAlignment="1" applyProtection="1">
      <alignment horizontal="center" vertical="center" wrapText="1"/>
    </xf>
    <xf numFmtId="0" fontId="6" fillId="0" borderId="9" xfId="2" applyFont="1" applyBorder="1" applyAlignment="1" applyProtection="1">
      <alignment horizontal="left" vertical="center" wrapText="1"/>
    </xf>
    <xf numFmtId="4" fontId="7" fillId="0" borderId="9" xfId="2" applyNumberFormat="1" applyFont="1" applyBorder="1" applyAlignment="1" applyProtection="1">
      <alignment horizontal="center" vertical="center" shrinkToFit="1"/>
    </xf>
    <xf numFmtId="4" fontId="6" fillId="0" borderId="9" xfId="2" applyNumberFormat="1" applyFont="1" applyBorder="1" applyAlignment="1" applyProtection="1">
      <alignment horizontal="center" vertical="center" wrapText="1"/>
    </xf>
    <xf numFmtId="4" fontId="7" fillId="0" borderId="10" xfId="2" applyNumberFormat="1" applyFont="1" applyBorder="1" applyAlignment="1" applyProtection="1">
      <alignment horizontal="center" vertical="center" shrinkToFit="1"/>
    </xf>
    <xf numFmtId="0" fontId="1" fillId="3" borderId="0" xfId="2" applyFont="1" applyFill="1" applyAlignment="1" applyProtection="1">
      <alignment horizontal="left" vertical="center"/>
    </xf>
    <xf numFmtId="0" fontId="8" fillId="0" borderId="9" xfId="2" applyFont="1" applyBorder="1" applyAlignment="1" applyProtection="1">
      <alignment horizontal="center" vertical="center" wrapText="1"/>
    </xf>
    <xf numFmtId="0" fontId="6" fillId="0" borderId="9" xfId="2" applyFont="1" applyBorder="1" applyAlignment="1" applyProtection="1">
      <alignment horizontal="center" vertical="center"/>
    </xf>
    <xf numFmtId="4" fontId="3" fillId="0" borderId="13" xfId="2" applyNumberFormat="1" applyFont="1" applyBorder="1" applyAlignment="1" applyProtection="1">
      <alignment horizontal="center" vertical="center" wrapText="1"/>
    </xf>
    <xf numFmtId="4" fontId="3" fillId="4" borderId="12" xfId="2" applyNumberFormat="1" applyFont="1" applyFill="1" applyBorder="1" applyAlignment="1" applyProtection="1">
      <alignment horizontal="left" vertical="center" wrapText="1"/>
    </xf>
    <xf numFmtId="10" fontId="3" fillId="4" borderId="14" xfId="1" applyNumberFormat="1" applyFont="1" applyFill="1" applyBorder="1" applyAlignment="1" applyProtection="1">
      <alignment horizontal="left" vertical="center" wrapText="1"/>
    </xf>
    <xf numFmtId="4" fontId="3" fillId="4" borderId="13" xfId="2" applyNumberFormat="1" applyFont="1" applyFill="1" applyBorder="1" applyAlignment="1" applyProtection="1">
      <alignment horizontal="center" vertical="center" wrapText="1"/>
    </xf>
    <xf numFmtId="4" fontId="3" fillId="0" borderId="16" xfId="2" applyNumberFormat="1" applyFont="1" applyBorder="1" applyAlignment="1" applyProtection="1">
      <alignment horizontal="center" vertical="center" wrapText="1"/>
    </xf>
    <xf numFmtId="0" fontId="1" fillId="0" borderId="0" xfId="2" applyFont="1" applyAlignment="1" applyProtection="1">
      <alignment horizontal="center" vertical="center"/>
    </xf>
    <xf numFmtId="4" fontId="1" fillId="0" borderId="0" xfId="2" applyNumberFormat="1" applyFont="1" applyAlignment="1" applyProtection="1">
      <alignment horizontal="left" vertical="center"/>
    </xf>
    <xf numFmtId="4" fontId="1" fillId="0" borderId="0" xfId="2" applyNumberFormat="1" applyFont="1" applyAlignment="1" applyProtection="1">
      <alignment horizontal="center" vertical="center"/>
    </xf>
    <xf numFmtId="0" fontId="3" fillId="0" borderId="17" xfId="2" applyFont="1" applyBorder="1" applyAlignment="1" applyProtection="1">
      <alignment horizontal="left" vertical="center" wrapText="1"/>
    </xf>
    <xf numFmtId="0" fontId="2" fillId="0" borderId="17" xfId="2" applyFont="1" applyBorder="1" applyAlignment="1" applyProtection="1">
      <alignment horizontal="left" vertical="top" wrapText="1"/>
    </xf>
    <xf numFmtId="0" fontId="9" fillId="0" borderId="0" xfId="3" applyAlignment="1" applyProtection="1">
      <alignment horizontal="left"/>
    </xf>
    <xf numFmtId="0" fontId="9" fillId="0" borderId="0" xfId="3" applyAlignment="1" applyProtection="1">
      <alignment horizontal="left" vertical="center"/>
    </xf>
    <xf numFmtId="1" fontId="12" fillId="0" borderId="20" xfId="3" applyNumberFormat="1" applyFont="1" applyBorder="1" applyAlignment="1" applyProtection="1">
      <alignment horizontal="center" vertical="center" shrinkToFit="1"/>
    </xf>
    <xf numFmtId="1" fontId="13" fillId="0" borderId="9" xfId="3" applyNumberFormat="1" applyFont="1" applyBorder="1" applyAlignment="1" applyProtection="1">
      <alignment horizontal="center" vertical="center" shrinkToFit="1"/>
    </xf>
    <xf numFmtId="1" fontId="14" fillId="0" borderId="9" xfId="3" applyNumberFormat="1" applyFont="1" applyBorder="1" applyAlignment="1" applyProtection="1">
      <alignment horizontal="center" vertical="center" shrinkToFit="1"/>
    </xf>
    <xf numFmtId="0" fontId="15" fillId="0" borderId="10" xfId="3" applyFont="1" applyBorder="1" applyAlignment="1" applyProtection="1">
      <alignment horizontal="center" vertical="center" wrapText="1"/>
    </xf>
    <xf numFmtId="1" fontId="16" fillId="5" borderId="8" xfId="3" applyNumberFormat="1" applyFont="1" applyFill="1" applyBorder="1" applyAlignment="1" applyProtection="1">
      <alignment horizontal="center" shrinkToFit="1"/>
    </xf>
    <xf numFmtId="0" fontId="5" fillId="5" borderId="9" xfId="3" applyFont="1" applyFill="1" applyBorder="1" applyAlignment="1" applyProtection="1">
      <alignment wrapText="1"/>
    </xf>
    <xf numFmtId="164" fontId="5" fillId="0" borderId="10" xfId="3" applyNumberFormat="1" applyFont="1" applyBorder="1" applyAlignment="1" applyProtection="1">
      <alignment horizontal="left" wrapText="1"/>
    </xf>
    <xf numFmtId="164" fontId="17" fillId="5" borderId="20" xfId="4" applyFont="1" applyFill="1" applyBorder="1" applyAlignment="1" applyProtection="1">
      <alignment horizontal="center" shrinkToFit="1"/>
    </xf>
    <xf numFmtId="164" fontId="17" fillId="5" borderId="9" xfId="4" applyFont="1" applyFill="1" applyBorder="1" applyAlignment="1" applyProtection="1">
      <alignment horizontal="center" shrinkToFit="1"/>
    </xf>
    <xf numFmtId="164" fontId="17" fillId="5" borderId="12" xfId="4" applyFont="1" applyFill="1" applyBorder="1" applyAlignment="1" applyProtection="1">
      <alignment horizontal="center" shrinkToFit="1"/>
    </xf>
    <xf numFmtId="164" fontId="18" fillId="5" borderId="10" xfId="4" applyFont="1" applyFill="1" applyBorder="1" applyAlignment="1" applyProtection="1">
      <alignment horizontal="center" wrapText="1"/>
    </xf>
    <xf numFmtId="165" fontId="19" fillId="5" borderId="20" xfId="4" applyNumberFormat="1" applyFont="1" applyFill="1" applyBorder="1" applyAlignment="1" applyProtection="1">
      <alignment horizontal="center" vertical="center" shrinkToFit="1"/>
    </xf>
    <xf numFmtId="165" fontId="19" fillId="5" borderId="13" xfId="4" applyNumberFormat="1" applyFont="1" applyFill="1" applyBorder="1" applyAlignment="1" applyProtection="1">
      <alignment horizontal="center" vertical="center" shrinkToFit="1"/>
    </xf>
    <xf numFmtId="165" fontId="9" fillId="0" borderId="0" xfId="3" applyNumberFormat="1" applyAlignment="1" applyProtection="1">
      <alignment horizontal="left"/>
    </xf>
    <xf numFmtId="1" fontId="9" fillId="0" borderId="0" xfId="3" applyNumberFormat="1" applyAlignment="1" applyProtection="1">
      <alignment horizontal="left"/>
    </xf>
    <xf numFmtId="10" fontId="20" fillId="6" borderId="21" xfId="3" applyNumberFormat="1" applyFont="1" applyFill="1" applyBorder="1" applyAlignment="1" applyProtection="1">
      <alignment horizontal="center" shrinkToFit="1"/>
    </xf>
    <xf numFmtId="10" fontId="20" fillId="6" borderId="14" xfId="3" applyNumberFormat="1" applyFont="1" applyFill="1" applyBorder="1" applyAlignment="1" applyProtection="1">
      <alignment horizontal="center" shrinkToFit="1"/>
    </xf>
    <xf numFmtId="10" fontId="20" fillId="6" borderId="20" xfId="3" applyNumberFormat="1" applyFont="1" applyFill="1" applyBorder="1" applyAlignment="1" applyProtection="1">
      <alignment horizontal="center" shrinkToFit="1"/>
    </xf>
    <xf numFmtId="10" fontId="0" fillId="0" borderId="0" xfId="1" applyNumberFormat="1" applyFont="1" applyBorder="1" applyAlignment="1" applyProtection="1">
      <alignment horizontal="left"/>
    </xf>
    <xf numFmtId="10" fontId="19" fillId="5" borderId="20" xfId="1" applyNumberFormat="1" applyFont="1" applyFill="1" applyBorder="1" applyAlignment="1" applyProtection="1">
      <alignment horizontal="center" shrinkToFit="1"/>
    </xf>
    <xf numFmtId="10" fontId="19" fillId="5" borderId="13" xfId="1" applyNumberFormat="1" applyFont="1" applyFill="1" applyBorder="1" applyAlignment="1" applyProtection="1">
      <alignment horizontal="center" shrinkToFit="1"/>
    </xf>
    <xf numFmtId="4" fontId="19" fillId="7" borderId="24" xfId="3" applyNumberFormat="1" applyFont="1" applyFill="1" applyBorder="1" applyAlignment="1" applyProtection="1">
      <alignment horizontal="center" shrinkToFit="1"/>
    </xf>
    <xf numFmtId="4" fontId="19" fillId="7" borderId="6" xfId="3" applyNumberFormat="1" applyFont="1" applyFill="1" applyBorder="1" applyAlignment="1" applyProtection="1">
      <alignment horizontal="center" shrinkToFit="1"/>
    </xf>
    <xf numFmtId="4" fontId="21" fillId="7" borderId="7" xfId="3" applyNumberFormat="1" applyFont="1" applyFill="1" applyBorder="1" applyAlignment="1" applyProtection="1">
      <alignment horizontal="center" wrapText="1"/>
    </xf>
    <xf numFmtId="0" fontId="9" fillId="7" borderId="0" xfId="3" applyFill="1" applyAlignment="1" applyProtection="1">
      <alignment horizontal="left"/>
    </xf>
    <xf numFmtId="10" fontId="19" fillId="7" borderId="20" xfId="3" applyNumberFormat="1" applyFont="1" applyFill="1" applyBorder="1" applyAlignment="1" applyProtection="1">
      <alignment horizontal="center" shrinkToFit="1"/>
    </xf>
    <xf numFmtId="10" fontId="19" fillId="7" borderId="9" xfId="3" applyNumberFormat="1" applyFont="1" applyFill="1" applyBorder="1" applyAlignment="1" applyProtection="1">
      <alignment horizontal="center" shrinkToFit="1"/>
    </xf>
    <xf numFmtId="10" fontId="19" fillId="7" borderId="10" xfId="3" applyNumberFormat="1" applyFont="1" applyFill="1" applyBorder="1" applyAlignment="1" applyProtection="1">
      <alignment horizontal="center" shrinkToFit="1"/>
    </xf>
    <xf numFmtId="10" fontId="3" fillId="7" borderId="14" xfId="3" applyNumberFormat="1" applyFont="1" applyFill="1" applyBorder="1" applyAlignment="1" applyProtection="1">
      <alignment horizontal="right" vertical="center" wrapText="1"/>
    </xf>
    <xf numFmtId="4" fontId="16" fillId="7" borderId="9" xfId="3" applyNumberFormat="1" applyFont="1" applyFill="1" applyBorder="1" applyAlignment="1" applyProtection="1">
      <alignment horizontal="center" vertical="center"/>
    </xf>
    <xf numFmtId="4" fontId="21" fillId="7" borderId="20" xfId="3" applyNumberFormat="1" applyFont="1" applyFill="1" applyBorder="1" applyAlignment="1" applyProtection="1">
      <alignment horizontal="center" wrapText="1"/>
    </xf>
    <xf numFmtId="4" fontId="21" fillId="7" borderId="9" xfId="3" applyNumberFormat="1" applyFont="1" applyFill="1" applyBorder="1" applyAlignment="1" applyProtection="1">
      <alignment horizontal="center" wrapText="1"/>
    </xf>
    <xf numFmtId="4" fontId="21" fillId="7" borderId="10" xfId="3" applyNumberFormat="1" applyFont="1" applyFill="1" applyBorder="1" applyAlignment="1" applyProtection="1">
      <alignment horizontal="center" wrapText="1"/>
    </xf>
    <xf numFmtId="4" fontId="5" fillId="7" borderId="20" xfId="3" applyNumberFormat="1" applyFont="1" applyFill="1" applyBorder="1" applyAlignment="1" applyProtection="1">
      <alignment horizontal="center" wrapText="1"/>
    </xf>
    <xf numFmtId="4" fontId="5" fillId="7" borderId="9" xfId="3" applyNumberFormat="1" applyFont="1" applyFill="1" applyBorder="1" applyAlignment="1" applyProtection="1">
      <alignment horizontal="center" wrapText="1"/>
    </xf>
    <xf numFmtId="4" fontId="5" fillId="7" borderId="10" xfId="3" applyNumberFormat="1" applyFont="1" applyFill="1" applyBorder="1" applyAlignment="1" applyProtection="1">
      <alignment horizontal="center" wrapText="1"/>
    </xf>
    <xf numFmtId="4" fontId="5" fillId="7" borderId="26" xfId="3" applyNumberFormat="1" applyFont="1" applyFill="1" applyBorder="1" applyAlignment="1" applyProtection="1">
      <alignment horizontal="center" wrapText="1"/>
    </xf>
    <xf numFmtId="4" fontId="5" fillId="7" borderId="22" xfId="3" applyNumberFormat="1" applyFont="1" applyFill="1" applyBorder="1" applyAlignment="1" applyProtection="1">
      <alignment horizontal="center" wrapText="1"/>
    </xf>
    <xf numFmtId="0" fontId="16" fillId="7" borderId="27" xfId="3" applyFont="1" applyFill="1" applyBorder="1" applyAlignment="1" applyProtection="1">
      <alignment horizontal="center" wrapText="1"/>
    </xf>
    <xf numFmtId="4" fontId="9" fillId="0" borderId="0" xfId="3" applyNumberFormat="1" applyAlignment="1" applyProtection="1">
      <alignment horizontal="left"/>
    </xf>
    <xf numFmtId="0" fontId="17" fillId="0" borderId="0" xfId="3" applyFont="1" applyAlignment="1" applyProtection="1">
      <alignment horizontal="center"/>
    </xf>
    <xf numFmtId="0" fontId="17" fillId="0" borderId="0" xfId="3" applyFont="1" applyAlignment="1" applyProtection="1">
      <alignment horizontal="left"/>
    </xf>
    <xf numFmtId="0" fontId="22" fillId="0" borderId="0" xfId="3" applyFont="1" applyAlignment="1" applyProtection="1">
      <alignment horizontal="center"/>
    </xf>
    <xf numFmtId="0" fontId="23" fillId="0" borderId="0" xfId="3" applyFont="1" applyAlignment="1" applyProtection="1">
      <alignment horizontal="center"/>
    </xf>
    <xf numFmtId="0" fontId="5" fillId="8" borderId="28" xfId="3" applyFont="1" applyFill="1" applyBorder="1" applyAlignment="1" applyProtection="1">
      <alignment horizontal="right" vertical="center" wrapText="1"/>
    </xf>
    <xf numFmtId="4" fontId="24" fillId="8" borderId="9" xfId="3" applyNumberFormat="1" applyFont="1" applyFill="1" applyBorder="1" applyAlignment="1" applyProtection="1">
      <alignment horizontal="center" shrinkToFit="1"/>
    </xf>
    <xf numFmtId="0" fontId="9" fillId="8" borderId="0" xfId="3" applyFill="1" applyAlignment="1" applyProtection="1">
      <alignment horizontal="left"/>
    </xf>
    <xf numFmtId="0" fontId="5" fillId="8" borderId="29" xfId="3" applyFont="1" applyFill="1" applyBorder="1" applyAlignment="1" applyProtection="1">
      <alignment horizontal="right" vertical="center" wrapText="1"/>
    </xf>
    <xf numFmtId="166" fontId="24" fillId="8" borderId="9" xfId="3" applyNumberFormat="1" applyFont="1" applyFill="1" applyBorder="1" applyAlignment="1" applyProtection="1">
      <alignment horizontal="center" shrinkToFit="1"/>
    </xf>
    <xf numFmtId="166" fontId="25" fillId="8" borderId="9" xfId="3" applyNumberFormat="1" applyFont="1" applyFill="1" applyBorder="1" applyAlignment="1" applyProtection="1">
      <alignment horizontal="center" wrapText="1"/>
    </xf>
    <xf numFmtId="166" fontId="25" fillId="8" borderId="12" xfId="3" applyNumberFormat="1" applyFont="1" applyFill="1" applyBorder="1" applyAlignment="1" applyProtection="1">
      <alignment horizontal="center" wrapText="1"/>
    </xf>
    <xf numFmtId="10" fontId="24" fillId="8" borderId="10" xfId="3" applyNumberFormat="1" applyFont="1" applyFill="1" applyBorder="1" applyAlignment="1" applyProtection="1">
      <alignment horizontal="center" shrinkToFit="1"/>
    </xf>
    <xf numFmtId="0" fontId="5" fillId="8" borderId="20" xfId="3" applyFont="1" applyFill="1" applyBorder="1" applyAlignment="1" applyProtection="1">
      <alignment horizontal="right" vertical="center" wrapText="1"/>
    </xf>
    <xf numFmtId="164" fontId="5" fillId="0" borderId="20" xfId="4" applyFont="1" applyBorder="1" applyAlignment="1" applyProtection="1">
      <alignment horizontal="center" vertical="center" wrapText="1"/>
    </xf>
    <xf numFmtId="4" fontId="25" fillId="8" borderId="9" xfId="3" applyNumberFormat="1" applyFont="1" applyFill="1" applyBorder="1" applyAlignment="1" applyProtection="1">
      <alignment horizontal="center" wrapText="1"/>
    </xf>
    <xf numFmtId="164" fontId="5" fillId="0" borderId="20" xfId="3" applyNumberFormat="1" applyFont="1" applyBorder="1" applyAlignment="1" applyProtection="1">
      <alignment horizontal="center" vertical="center" wrapText="1"/>
    </xf>
    <xf numFmtId="4" fontId="25" fillId="8" borderId="10" xfId="3" applyNumberFormat="1" applyFont="1" applyFill="1" applyBorder="1" applyAlignment="1" applyProtection="1">
      <alignment horizontal="center" wrapText="1"/>
    </xf>
    <xf numFmtId="0" fontId="5" fillId="8" borderId="26" xfId="3" applyFont="1" applyFill="1" applyBorder="1" applyAlignment="1" applyProtection="1">
      <alignment horizontal="right" vertical="center" wrapText="1"/>
    </xf>
    <xf numFmtId="0" fontId="5" fillId="0" borderId="26" xfId="3" applyFont="1" applyBorder="1" applyAlignment="1" applyProtection="1">
      <alignment horizontal="right" vertical="center" wrapText="1"/>
    </xf>
    <xf numFmtId="4" fontId="25" fillId="8" borderId="22" xfId="3" applyNumberFormat="1" applyFont="1" applyFill="1" applyBorder="1" applyAlignment="1" applyProtection="1">
      <alignment horizontal="center" wrapText="1"/>
    </xf>
    <xf numFmtId="4" fontId="25" fillId="8" borderId="15" xfId="3" applyNumberFormat="1" applyFont="1" applyFill="1" applyBorder="1" applyAlignment="1" applyProtection="1">
      <alignment horizontal="center" wrapText="1"/>
    </xf>
    <xf numFmtId="0" fontId="24" fillId="8" borderId="27" xfId="3" applyFont="1" applyFill="1" applyBorder="1" applyAlignment="1" applyProtection="1">
      <alignment horizontal="center" wrapText="1"/>
    </xf>
    <xf numFmtId="0" fontId="9" fillId="0" borderId="0" xfId="3"/>
    <xf numFmtId="0" fontId="2" fillId="0" borderId="17" xfId="2" applyFont="1" applyBorder="1" applyAlignment="1" applyProtection="1">
      <alignment horizontal="left" vertical="center" wrapText="1"/>
    </xf>
    <xf numFmtId="0" fontId="31" fillId="0" borderId="30" xfId="7" applyFont="1" applyBorder="1" applyAlignment="1" applyProtection="1">
      <alignment horizontal="center" vertical="center" wrapText="1"/>
    </xf>
    <xf numFmtId="10" fontId="31" fillId="0" borderId="30" xfId="7" applyNumberFormat="1" applyFont="1" applyBorder="1" applyAlignment="1" applyProtection="1">
      <alignment horizontal="center" vertical="center" wrapText="1"/>
    </xf>
    <xf numFmtId="10" fontId="32" fillId="0" borderId="30" xfId="7" applyNumberFormat="1" applyFont="1" applyBorder="1" applyAlignment="1" applyProtection="1">
      <alignment horizontal="center" vertical="center" wrapText="1"/>
    </xf>
    <xf numFmtId="0" fontId="37" fillId="10" borderId="0" xfId="8" applyFont="1" applyFill="1" applyAlignment="1" applyProtection="1"/>
    <xf numFmtId="4" fontId="37" fillId="10" borderId="0" xfId="8" applyNumberFormat="1" applyFont="1" applyFill="1" applyAlignment="1" applyProtection="1"/>
    <xf numFmtId="0" fontId="38" fillId="10" borderId="0" xfId="8" applyFont="1" applyFill="1" applyAlignment="1" applyProtection="1"/>
    <xf numFmtId="0" fontId="40" fillId="10" borderId="0" xfId="8" applyFont="1" applyFill="1" applyAlignment="1" applyProtection="1">
      <alignment horizontal="justify" wrapText="1"/>
    </xf>
    <xf numFmtId="0" fontId="41" fillId="0" borderId="0" xfId="7" applyFont="1" applyAlignment="1" applyProtection="1">
      <alignment horizontal="center" vertical="center"/>
    </xf>
    <xf numFmtId="0" fontId="42" fillId="0" borderId="0" xfId="7" applyFont="1" applyAlignment="1" applyProtection="1">
      <alignment horizontal="center" vertical="center"/>
    </xf>
    <xf numFmtId="0" fontId="9" fillId="0" borderId="0" xfId="3" applyAlignment="1" applyProtection="1"/>
    <xf numFmtId="0" fontId="27" fillId="0" borderId="0" xfId="5" applyFont="1" applyAlignment="1" applyProtection="1">
      <alignment vertical="center" wrapText="1"/>
    </xf>
    <xf numFmtId="0" fontId="43" fillId="0" borderId="0" xfId="5" applyFont="1" applyAlignment="1" applyProtection="1">
      <alignment vertical="top" wrapText="1"/>
    </xf>
    <xf numFmtId="0" fontId="27" fillId="0" borderId="0" xfId="9" applyFont="1" applyAlignment="1" applyProtection="1"/>
    <xf numFmtId="0" fontId="27" fillId="0" borderId="0" xfId="11" applyFont="1" applyAlignment="1" applyProtection="1"/>
    <xf numFmtId="0" fontId="27" fillId="0" borderId="0" xfId="11" applyFont="1" applyBorder="1" applyAlignment="1" applyProtection="1"/>
    <xf numFmtId="49" fontId="27" fillId="0" borderId="0" xfId="9" applyNumberFormat="1" applyFont="1" applyAlignment="1" applyProtection="1">
      <alignment horizontal="center" vertical="center" wrapText="1"/>
    </xf>
    <xf numFmtId="0" fontId="27" fillId="0" borderId="0" xfId="9" applyFont="1" applyAlignment="1" applyProtection="1">
      <alignment vertical="center" wrapText="1"/>
    </xf>
    <xf numFmtId="167" fontId="27" fillId="0" borderId="0" xfId="12" applyFont="1" applyBorder="1" applyAlignment="1" applyProtection="1">
      <alignment horizontal="right" vertical="center" wrapText="1"/>
    </xf>
    <xf numFmtId="0" fontId="28" fillId="0" borderId="0" xfId="5" applyFont="1" applyBorder="1" applyAlignment="1" applyProtection="1">
      <alignment horizontal="center"/>
    </xf>
    <xf numFmtId="0" fontId="3" fillId="0" borderId="0" xfId="2" applyFont="1" applyBorder="1" applyAlignment="1" applyProtection="1">
      <alignment horizontal="left" vertical="center" wrapText="1"/>
    </xf>
    <xf numFmtId="0" fontId="30" fillId="9" borderId="30" xfId="6" applyFont="1" applyFill="1" applyBorder="1" applyAlignment="1" applyProtection="1">
      <alignment horizontal="center" vertical="center" wrapText="1"/>
    </xf>
    <xf numFmtId="0" fontId="31" fillId="0" borderId="30" xfId="7" applyFont="1" applyBorder="1" applyAlignment="1" applyProtection="1">
      <alignment horizontal="center" vertical="center" wrapText="1"/>
    </xf>
    <xf numFmtId="0" fontId="31" fillId="0" borderId="30" xfId="7" applyFont="1" applyBorder="1" applyAlignment="1" applyProtection="1">
      <alignment horizontal="left" vertical="center" wrapText="1"/>
    </xf>
    <xf numFmtId="10" fontId="31" fillId="0" borderId="30" xfId="7" applyNumberFormat="1" applyFont="1" applyBorder="1" applyAlignment="1" applyProtection="1">
      <alignment horizontal="center" vertical="center" wrapText="1"/>
    </xf>
    <xf numFmtId="0" fontId="32" fillId="0" borderId="30" xfId="7" applyFont="1" applyBorder="1" applyAlignment="1" applyProtection="1">
      <alignment horizontal="right" vertical="center" wrapText="1"/>
    </xf>
    <xf numFmtId="10" fontId="32" fillId="0" borderId="30" xfId="7" applyNumberFormat="1" applyFont="1" applyBorder="1" applyAlignment="1" applyProtection="1">
      <alignment horizontal="center" vertical="center" wrapText="1"/>
    </xf>
    <xf numFmtId="0" fontId="39" fillId="10" borderId="0" xfId="8" applyFont="1" applyFill="1" applyBorder="1" applyAlignment="1" applyProtection="1">
      <alignment horizontal="justify" wrapText="1"/>
    </xf>
    <xf numFmtId="0" fontId="32" fillId="0" borderId="30" xfId="7" applyFont="1" applyBorder="1" applyAlignment="1" applyProtection="1">
      <alignment horizontal="center" vertical="center" wrapText="1"/>
    </xf>
    <xf numFmtId="0" fontId="33" fillId="0" borderId="30" xfId="7" applyFont="1" applyBorder="1" applyAlignment="1" applyProtection="1">
      <alignment horizontal="center" vertical="center" wrapText="1"/>
    </xf>
    <xf numFmtId="10" fontId="33" fillId="0" borderId="30" xfId="7" applyNumberFormat="1" applyFont="1" applyBorder="1" applyAlignment="1" applyProtection="1">
      <alignment horizontal="center" vertical="center" wrapText="1"/>
    </xf>
    <xf numFmtId="0" fontId="35" fillId="9" borderId="30" xfId="8" applyFont="1" applyFill="1" applyBorder="1" applyAlignment="1" applyProtection="1">
      <alignment horizontal="center" vertical="center" wrapText="1"/>
    </xf>
    <xf numFmtId="0" fontId="36" fillId="10" borderId="0" xfId="8" applyFont="1" applyFill="1" applyBorder="1" applyAlignment="1" applyProtection="1">
      <alignment horizontal="left" vertical="center" wrapText="1"/>
    </xf>
    <xf numFmtId="0" fontId="37" fillId="10" borderId="0" xfId="8" applyFont="1" applyFill="1" applyBorder="1" applyAlignment="1" applyProtection="1">
      <alignment horizontal="left" vertical="center"/>
    </xf>
    <xf numFmtId="0" fontId="44" fillId="9" borderId="31" xfId="10" applyFont="1" applyFill="1" applyBorder="1" applyAlignment="1" applyProtection="1">
      <alignment horizontal="center" vertical="center" wrapText="1"/>
    </xf>
    <xf numFmtId="0" fontId="45" fillId="2" borderId="32" xfId="11" applyFont="1" applyFill="1" applyBorder="1" applyAlignment="1" applyProtection="1">
      <alignment horizontal="center" vertical="center" wrapText="1"/>
    </xf>
    <xf numFmtId="10" fontId="46" fillId="2" borderId="33" xfId="11" applyNumberFormat="1" applyFont="1" applyFill="1" applyBorder="1" applyAlignment="1" applyProtection="1">
      <alignment horizontal="center" vertical="center" wrapText="1"/>
    </xf>
    <xf numFmtId="0" fontId="47" fillId="0" borderId="34" xfId="11" applyFont="1" applyBorder="1" applyAlignment="1" applyProtection="1">
      <alignment horizontal="left" vertical="center" wrapText="1"/>
    </xf>
    <xf numFmtId="10" fontId="47" fillId="0" borderId="35" xfId="11" applyNumberFormat="1" applyFont="1" applyBorder="1" applyAlignment="1" applyProtection="1">
      <alignment horizontal="center" vertical="center" wrapText="1"/>
    </xf>
    <xf numFmtId="0" fontId="45" fillId="2" borderId="32" xfId="11" applyFont="1" applyFill="1" applyBorder="1" applyAlignment="1" applyProtection="1">
      <alignment horizontal="center" vertical="center" shrinkToFit="1"/>
    </xf>
    <xf numFmtId="0" fontId="44" fillId="9" borderId="36" xfId="8" applyFont="1" applyFill="1" applyBorder="1" applyAlignment="1" applyProtection="1">
      <alignment horizontal="center" vertical="center" wrapText="1"/>
    </xf>
    <xf numFmtId="10" fontId="44" fillId="9" borderId="37" xfId="8" applyNumberFormat="1" applyFont="1" applyFill="1" applyBorder="1" applyAlignment="1" applyProtection="1">
      <alignment horizontal="center" vertical="center" wrapText="1"/>
    </xf>
    <xf numFmtId="0" fontId="3" fillId="10" borderId="31" xfId="8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 wrapText="1"/>
    </xf>
    <xf numFmtId="0" fontId="3" fillId="4" borderId="11" xfId="2" applyFont="1" applyFill="1" applyBorder="1" applyAlignment="1" applyProtection="1">
      <alignment horizontal="center" vertical="center" wrapText="1"/>
    </xf>
    <xf numFmtId="0" fontId="3" fillId="0" borderId="12" xfId="2" applyFont="1" applyBorder="1" applyAlignment="1" applyProtection="1">
      <alignment horizontal="center" vertical="center" wrapText="1"/>
    </xf>
    <xf numFmtId="0" fontId="3" fillId="0" borderId="15" xfId="2" applyFont="1" applyBorder="1" applyAlignment="1" applyProtection="1">
      <alignment horizontal="center" vertical="center" wrapText="1"/>
    </xf>
    <xf numFmtId="0" fontId="3" fillId="0" borderId="0" xfId="2" applyFont="1" applyBorder="1" applyAlignment="1" applyProtection="1">
      <alignment horizontal="left" vertical="top" wrapText="1"/>
    </xf>
    <xf numFmtId="0" fontId="10" fillId="2" borderId="1" xfId="3" applyFont="1" applyFill="1" applyBorder="1" applyAlignment="1" applyProtection="1">
      <alignment horizontal="center" vertical="center" wrapText="1"/>
    </xf>
    <xf numFmtId="0" fontId="11" fillId="0" borderId="18" xfId="3" applyFont="1" applyBorder="1" applyAlignment="1" applyProtection="1">
      <alignment horizontal="center" vertical="center" wrapText="1"/>
    </xf>
    <xf numFmtId="0" fontId="11" fillId="0" borderId="6" xfId="3" applyFont="1" applyBorder="1" applyAlignment="1" applyProtection="1">
      <alignment horizontal="center" vertical="center" wrapText="1"/>
    </xf>
    <xf numFmtId="0" fontId="11" fillId="0" borderId="7" xfId="3" applyFont="1" applyBorder="1" applyAlignment="1" applyProtection="1">
      <alignment horizontal="center" vertical="center" wrapText="1"/>
    </xf>
    <xf numFmtId="0" fontId="11" fillId="0" borderId="19" xfId="3" applyFont="1" applyBorder="1" applyAlignment="1" applyProtection="1">
      <alignment horizontal="center" vertical="center" wrapText="1"/>
    </xf>
    <xf numFmtId="1" fontId="16" fillId="5" borderId="8" xfId="3" applyNumberFormat="1" applyFont="1" applyFill="1" applyBorder="1" applyAlignment="1" applyProtection="1">
      <alignment horizontal="center" vertical="center" shrinkToFit="1"/>
    </xf>
    <xf numFmtId="0" fontId="5" fillId="5" borderId="9" xfId="3" applyFont="1" applyFill="1" applyBorder="1" applyAlignment="1" applyProtection="1">
      <alignment horizontal="left" vertical="center" wrapText="1"/>
    </xf>
    <xf numFmtId="4" fontId="5" fillId="5" borderId="10" xfId="3" applyNumberFormat="1" applyFont="1" applyFill="1" applyBorder="1" applyAlignment="1" applyProtection="1">
      <alignment horizontal="center" vertical="center" wrapText="1"/>
    </xf>
    <xf numFmtId="1" fontId="16" fillId="5" borderId="11" xfId="3" applyNumberFormat="1" applyFont="1" applyFill="1" applyBorder="1" applyAlignment="1" applyProtection="1">
      <alignment horizontal="center" vertical="center" shrinkToFit="1"/>
    </xf>
    <xf numFmtId="0" fontId="5" fillId="5" borderId="22" xfId="3" applyFont="1" applyFill="1" applyBorder="1" applyAlignment="1" applyProtection="1">
      <alignment horizontal="left" vertical="center" wrapText="1"/>
    </xf>
    <xf numFmtId="0" fontId="26" fillId="0" borderId="0" xfId="3" applyFont="1" applyBorder="1" applyAlignment="1" applyProtection="1">
      <alignment horizontal="center"/>
    </xf>
    <xf numFmtId="0" fontId="3" fillId="7" borderId="23" xfId="3" applyFont="1" applyFill="1" applyBorder="1" applyAlignment="1" applyProtection="1">
      <alignment horizontal="right" vertical="center" wrapText="1"/>
    </xf>
    <xf numFmtId="4" fontId="5" fillId="7" borderId="6" xfId="3" applyNumberFormat="1" applyFont="1" applyFill="1" applyBorder="1" applyAlignment="1" applyProtection="1">
      <alignment horizontal="center" vertical="center" wrapText="1"/>
    </xf>
    <xf numFmtId="0" fontId="3" fillId="7" borderId="8" xfId="3" applyFont="1" applyFill="1" applyBorder="1" applyAlignment="1" applyProtection="1">
      <alignment horizontal="right" vertical="center" wrapText="1"/>
    </xf>
    <xf numFmtId="0" fontId="3" fillId="7" borderId="21" xfId="3" applyFont="1" applyFill="1" applyBorder="1" applyAlignment="1" applyProtection="1">
      <alignment horizontal="right" vertical="center" wrapText="1"/>
    </xf>
    <xf numFmtId="4" fontId="5" fillId="7" borderId="22" xfId="3" applyNumberFormat="1" applyFont="1" applyFill="1" applyBorder="1" applyAlignment="1" applyProtection="1">
      <alignment horizontal="center" vertical="center" wrapText="1"/>
    </xf>
    <xf numFmtId="0" fontId="3" fillId="7" borderId="25" xfId="3" applyFont="1" applyFill="1" applyBorder="1" applyAlignment="1" applyProtection="1">
      <alignment horizontal="right" vertical="center" wrapText="1"/>
    </xf>
    <xf numFmtId="0" fontId="5" fillId="8" borderId="8" xfId="3" applyFont="1" applyFill="1" applyBorder="1" applyAlignment="1" applyProtection="1">
      <alignment horizontal="right" vertical="center" wrapText="1"/>
    </xf>
    <xf numFmtId="164" fontId="5" fillId="0" borderId="9" xfId="3" applyNumberFormat="1" applyFont="1" applyBorder="1" applyAlignment="1" applyProtection="1">
      <alignment horizontal="center" vertical="center" wrapText="1"/>
    </xf>
    <xf numFmtId="0" fontId="5" fillId="8" borderId="11" xfId="3" applyFont="1" applyFill="1" applyBorder="1" applyAlignment="1" applyProtection="1">
      <alignment horizontal="right" vertical="center" wrapText="1"/>
    </xf>
  </cellXfs>
  <cellStyles count="13">
    <cellStyle name="Moeda 2" xfId="4"/>
    <cellStyle name="Normal" xfId="0" builtinId="0"/>
    <cellStyle name="Normal 2" xfId="3"/>
    <cellStyle name="Normal 2 2 2 2" xfId="11"/>
    <cellStyle name="Normal 2 2 4" xfId="6"/>
    <cellStyle name="Normal 2 3 2" xfId="10"/>
    <cellStyle name="Normal 22" xfId="2"/>
    <cellStyle name="Normal 3" xfId="5"/>
    <cellStyle name="Normal 3 2 2" xfId="8"/>
    <cellStyle name="Normal 4 2 3 2" xfId="9"/>
    <cellStyle name="Normal 4 4" xfId="7"/>
    <cellStyle name="Porcentagem" xfId="1" builtinId="5"/>
    <cellStyle name="Vírgula 3 3" xfId="12"/>
  </cellStyles>
  <dxfs count="2">
    <dxf>
      <font>
        <color rgb="FF558ED5"/>
      </font>
      <fill>
        <patternFill>
          <bgColor theme="4"/>
        </patternFill>
      </fill>
    </dxf>
    <dxf>
      <font>
        <color rgb="FF558ED5"/>
      </font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362880</xdr:colOff>
      <xdr:row>0</xdr:row>
      <xdr:rowOff>65160</xdr:rowOff>
    </xdr:from>
    <xdr:to>
      <xdr:col>5</xdr:col>
      <xdr:colOff>1834200</xdr:colOff>
      <xdr:row>1</xdr:row>
      <xdr:rowOff>494640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477805" y="65160"/>
          <a:ext cx="2480970" cy="89620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114480</xdr:colOff>
      <xdr:row>0</xdr:row>
      <xdr:rowOff>152280</xdr:rowOff>
    </xdr:from>
    <xdr:to>
      <xdr:col>5</xdr:col>
      <xdr:colOff>1910550</xdr:colOff>
      <xdr:row>0</xdr:row>
      <xdr:rowOff>913320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5286555" y="152280"/>
          <a:ext cx="2862870" cy="761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704851</xdr:colOff>
      <xdr:row>0</xdr:row>
      <xdr:rowOff>76200</xdr:rowOff>
    </xdr:from>
    <xdr:to>
      <xdr:col>15</xdr:col>
      <xdr:colOff>809625</xdr:colOff>
      <xdr:row>1</xdr:row>
      <xdr:rowOff>400050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1" y="76200"/>
          <a:ext cx="1876424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5\SEDE\REFORMA%20DA%20SEDE\Nova%20pasta\Obras%20e%20servi&#231;os%20para%20reforma%20da%20sede%20da%20PP\Reforma%20da%20Sede%20Planilha%20Consolidade%20Bol%20196rev2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"/>
      <sheetName val="Planilha Medição Consolidada"/>
      <sheetName val="CASA 1"/>
      <sheetName val="Cronograma F&amp;F"/>
      <sheetName val="Planilha Complemento 193"/>
      <sheetName val="Consolidada PREENC"/>
      <sheetName val="Plan6"/>
      <sheetName val="Consolidada Compl B196 Reforma"/>
      <sheetName val="Consolidada Compl B195 PR"/>
      <sheetName val="Planilha Comp B196 Reforma Sede"/>
      <sheetName val="Cronograma F&amp;F 196"/>
      <sheetName val="Cronograma F&amp;F PREENCH"/>
      <sheetName val="AdLocal"/>
      <sheetName val="BDI"/>
      <sheetName val="BDI PREENCH"/>
      <sheetName val="EncSoc"/>
      <sheetName val="EncSoc PR"/>
      <sheetName val="Extra Boletim 196"/>
      <sheetName val="Bol 196"/>
      <sheetName val="DENG   GSPOFP   DSEP"/>
      <sheetName val="SICRO"/>
      <sheetName val="Insumos 196"/>
      <sheetName val="Plan3"/>
      <sheetName val="Plan4"/>
      <sheetName val="Memória Cálculo"/>
      <sheetName val="Plan5"/>
      <sheetName val="Plan1"/>
      <sheetName val="SERVIÇOS PRELIMINARES"/>
      <sheetName val="INFRAESTRUTURA-ÁREA EXTERNA"/>
      <sheetName val="DRHU-CASA 1"/>
      <sheetName val="DRHU-CASA 2"/>
      <sheetName val="DRHU-ANEXO CASA 2"/>
      <sheetName val="DISAP"/>
      <sheetName val="NUCLEO DE SAÚDE"/>
      <sheetName val="CONSULTORIA JURÍDICA"/>
      <sheetName val="ANEXO ARQUIVO DENG"/>
      <sheetName val="GABINETE"/>
      <sheetName val="BIBLIOTECA"/>
      <sheetName val="ALMOXARIFADO NA SAÚDE"/>
      <sheetName val="ALOJAMENTO GABINETE SECRETÁRIO"/>
      <sheetName val="ACESSIBILIDADE SEDE"/>
      <sheetName val="REFORMA REFEITÓRIO"/>
      <sheetName val="POSTO BANCÁRIO"/>
      <sheetName val="ACESSO ESPECIAL CQVIDAS"/>
    </sheetNames>
    <sheetDataSet>
      <sheetData sheetId="0">
        <row r="10">
          <cell r="M10">
            <v>1025650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Execução de obras e serviços para reforma da Sede da Polícia Penal do Estado de São Paulo</v>
          </cell>
        </row>
      </sheetData>
      <sheetData sheetId="8"/>
      <sheetData sheetId="9">
        <row r="2">
          <cell r="B2" t="str">
            <v>Execução de obras e serviços para reforma da Sede da Polícia Penal do Estado de São Paulo</v>
          </cell>
        </row>
      </sheetData>
      <sheetData sheetId="10"/>
      <sheetData sheetId="11">
        <row r="1">
          <cell r="B1" t="str">
            <v>Execução de obras e serviços para reforma da Sede da Polícia Penal do Estado de São Paulo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zoomScaleNormal="100" workbookViewId="0">
      <selection activeCell="B2" sqref="B2:H2"/>
    </sheetView>
  </sheetViews>
  <sheetFormatPr defaultColWidth="7.5703125" defaultRowHeight="12.75" x14ac:dyDescent="0.2"/>
  <cols>
    <col min="1" max="2" width="7.5703125" style="98"/>
    <col min="3" max="3" width="61.5703125" style="109" customWidth="1"/>
    <col min="4" max="5" width="7.5703125" style="98"/>
    <col min="6" max="6" width="28.7109375" style="109" customWidth="1"/>
    <col min="7" max="7" width="11" style="109" hidden="1" customWidth="1"/>
    <col min="8" max="16384" width="7.5703125" style="98"/>
  </cols>
  <sheetData>
    <row r="1" spans="1:8" ht="36.75" customHeight="1" x14ac:dyDescent="0.25">
      <c r="A1" s="118"/>
      <c r="B1" s="118"/>
      <c r="C1" s="118"/>
      <c r="D1" s="118"/>
      <c r="E1" s="118"/>
      <c r="F1" s="118"/>
      <c r="G1" s="118"/>
    </row>
    <row r="2" spans="1:8" ht="49.5" customHeight="1" x14ac:dyDescent="0.2">
      <c r="A2" s="32" t="s">
        <v>0</v>
      </c>
      <c r="B2" s="119" t="str">
        <f>'[1]Cronograma F&amp;F PREENCH'!B1:H1</f>
        <v>Execução de obras e serviços para reforma da Sede da Polícia Penal do Estado de São Paulo</v>
      </c>
      <c r="C2" s="119"/>
      <c r="D2" s="119"/>
      <c r="E2" s="119"/>
      <c r="F2" s="119"/>
      <c r="G2" s="119"/>
      <c r="H2" s="119"/>
    </row>
    <row r="3" spans="1:8" ht="15.75" customHeight="1" x14ac:dyDescent="0.2">
      <c r="A3" s="99" t="s">
        <v>1</v>
      </c>
      <c r="B3" s="119" t="s">
        <v>2</v>
      </c>
      <c r="C3" s="119"/>
      <c r="D3" s="119"/>
      <c r="E3" s="119"/>
      <c r="F3" s="119"/>
      <c r="G3" s="119"/>
      <c r="H3" s="119"/>
    </row>
    <row r="4" spans="1:8" ht="18" customHeight="1" x14ac:dyDescent="0.2">
      <c r="A4" s="120" t="s">
        <v>1233</v>
      </c>
      <c r="B4" s="120"/>
      <c r="C4" s="120"/>
      <c r="D4" s="120"/>
      <c r="E4" s="120"/>
      <c r="F4" s="120"/>
      <c r="G4" s="120"/>
    </row>
    <row r="5" spans="1:8" ht="15" customHeight="1" x14ac:dyDescent="0.2">
      <c r="A5" s="121" t="s">
        <v>1234</v>
      </c>
      <c r="B5" s="121"/>
      <c r="C5" s="121"/>
      <c r="D5" s="121" t="s">
        <v>1235</v>
      </c>
      <c r="E5" s="121"/>
      <c r="F5" s="121"/>
      <c r="G5" s="100"/>
    </row>
    <row r="6" spans="1:8" ht="15" customHeight="1" x14ac:dyDescent="0.2">
      <c r="A6" s="122" t="s">
        <v>1236</v>
      </c>
      <c r="B6" s="122"/>
      <c r="C6" s="122"/>
      <c r="D6" s="123"/>
      <c r="E6" s="123"/>
      <c r="F6" s="123"/>
      <c r="G6" s="101"/>
    </row>
    <row r="7" spans="1:8" ht="15" customHeight="1" x14ac:dyDescent="0.2">
      <c r="A7" s="122" t="s">
        <v>1237</v>
      </c>
      <c r="B7" s="122"/>
      <c r="C7" s="122"/>
      <c r="D7" s="123"/>
      <c r="E7" s="123"/>
      <c r="F7" s="123"/>
      <c r="G7" s="101"/>
    </row>
    <row r="8" spans="1:8" ht="15" customHeight="1" x14ac:dyDescent="0.2">
      <c r="A8" s="122" t="s">
        <v>1238</v>
      </c>
      <c r="B8" s="122"/>
      <c r="C8" s="122"/>
      <c r="D8" s="123"/>
      <c r="E8" s="123"/>
      <c r="F8" s="123"/>
      <c r="G8" s="101"/>
    </row>
    <row r="9" spans="1:8" ht="15" customHeight="1" x14ac:dyDescent="0.2">
      <c r="A9" s="122" t="s">
        <v>1239</v>
      </c>
      <c r="B9" s="122"/>
      <c r="C9" s="122"/>
      <c r="D9" s="123">
        <v>0</v>
      </c>
      <c r="E9" s="123"/>
      <c r="F9" s="123"/>
      <c r="G9" s="101"/>
    </row>
    <row r="10" spans="1:8" ht="15" customHeight="1" x14ac:dyDescent="0.2">
      <c r="A10" s="124" t="s">
        <v>1240</v>
      </c>
      <c r="B10" s="124"/>
      <c r="C10" s="124"/>
      <c r="D10" s="125"/>
      <c r="E10" s="125"/>
      <c r="F10" s="125"/>
      <c r="G10" s="102"/>
    </row>
    <row r="11" spans="1:8" ht="15" customHeight="1" x14ac:dyDescent="0.2">
      <c r="A11" s="124" t="s">
        <v>1241</v>
      </c>
      <c r="B11" s="124"/>
      <c r="C11" s="124"/>
      <c r="D11" s="125"/>
      <c r="E11" s="125"/>
      <c r="F11" s="125"/>
      <c r="G11" s="102"/>
    </row>
    <row r="12" spans="1:8" ht="15" customHeight="1" x14ac:dyDescent="0.2">
      <c r="A12" s="124" t="s">
        <v>1242</v>
      </c>
      <c r="B12" s="124"/>
      <c r="C12" s="124"/>
      <c r="D12" s="125"/>
      <c r="E12" s="125"/>
      <c r="F12" s="125"/>
      <c r="G12" s="102"/>
    </row>
    <row r="13" spans="1:8" ht="15" customHeight="1" x14ac:dyDescent="0.2">
      <c r="A13" s="122" t="s">
        <v>1243</v>
      </c>
      <c r="B13" s="122"/>
      <c r="C13" s="122"/>
      <c r="D13" s="123">
        <v>0</v>
      </c>
      <c r="E13" s="123"/>
      <c r="F13" s="123"/>
      <c r="G13" s="102"/>
    </row>
    <row r="14" spans="1:8" ht="15" customHeight="1" x14ac:dyDescent="0.2">
      <c r="A14" s="124" t="s">
        <v>1244</v>
      </c>
      <c r="B14" s="124"/>
      <c r="C14" s="124"/>
      <c r="D14" s="125"/>
      <c r="E14" s="125"/>
      <c r="F14" s="125"/>
      <c r="G14" s="102"/>
    </row>
    <row r="15" spans="1:8" ht="15" customHeight="1" x14ac:dyDescent="0.2">
      <c r="A15" s="124" t="s">
        <v>1245</v>
      </c>
      <c r="B15" s="124"/>
      <c r="C15" s="124"/>
      <c r="D15" s="125"/>
      <c r="E15" s="125"/>
      <c r="F15" s="125"/>
      <c r="G15" s="102"/>
    </row>
    <row r="16" spans="1:8" ht="15" customHeight="1" x14ac:dyDescent="0.2">
      <c r="A16" s="124" t="s">
        <v>1246</v>
      </c>
      <c r="B16" s="124"/>
      <c r="C16" s="124"/>
      <c r="D16" s="125"/>
      <c r="E16" s="125"/>
      <c r="F16" s="125"/>
      <c r="G16" s="102"/>
    </row>
    <row r="17" spans="1:7" ht="15" customHeight="1" x14ac:dyDescent="0.2">
      <c r="A17" s="124" t="s">
        <v>1247</v>
      </c>
      <c r="B17" s="124"/>
      <c r="C17" s="124"/>
      <c r="D17" s="125"/>
      <c r="E17" s="125"/>
      <c r="F17" s="125"/>
      <c r="G17" s="102"/>
    </row>
    <row r="18" spans="1:7" ht="15" customHeight="1" x14ac:dyDescent="0.2">
      <c r="A18" s="127" t="s">
        <v>1248</v>
      </c>
      <c r="B18" s="127"/>
      <c r="C18" s="127"/>
      <c r="D18" s="127"/>
      <c r="E18" s="127"/>
      <c r="F18" s="127"/>
      <c r="G18" s="102"/>
    </row>
    <row r="19" spans="1:7" ht="15.75" customHeight="1" x14ac:dyDescent="0.2">
      <c r="A19" s="128" t="s">
        <v>1249</v>
      </c>
      <c r="B19" s="128"/>
      <c r="C19" s="128"/>
      <c r="D19" s="129">
        <f>((((1+D7+D10+D12+D11)*(1+D8)*(1+D6))/(1-D13))-1)</f>
        <v>0</v>
      </c>
      <c r="E19" s="129"/>
      <c r="F19" s="129"/>
      <c r="G19" s="101"/>
    </row>
    <row r="20" spans="1:7" ht="14.25" customHeight="1" x14ac:dyDescent="0.2">
      <c r="A20" s="130" t="s">
        <v>1250</v>
      </c>
      <c r="B20" s="130"/>
      <c r="C20" s="130"/>
      <c r="D20" s="130"/>
      <c r="E20" s="130"/>
      <c r="F20" s="130"/>
      <c r="G20" s="130"/>
    </row>
    <row r="21" spans="1:7" ht="14.25" x14ac:dyDescent="0.2">
      <c r="A21" s="131"/>
      <c r="B21" s="131"/>
      <c r="C21" s="131"/>
      <c r="D21" s="131"/>
      <c r="E21" s="131"/>
      <c r="F21" s="131"/>
      <c r="G21" s="131"/>
    </row>
    <row r="22" spans="1:7" x14ac:dyDescent="0.2">
      <c r="A22" s="103"/>
      <c r="B22" s="103"/>
      <c r="C22" s="103"/>
      <c r="D22" s="103"/>
      <c r="E22" s="103"/>
      <c r="F22" s="104"/>
      <c r="G22" s="103"/>
    </row>
    <row r="23" spans="1:7" x14ac:dyDescent="0.2">
      <c r="A23" s="105" t="s">
        <v>1251</v>
      </c>
      <c r="B23" s="103"/>
      <c r="C23" s="103"/>
      <c r="D23" s="132"/>
      <c r="E23" s="132"/>
      <c r="F23" s="132"/>
      <c r="G23" s="132"/>
    </row>
    <row r="24" spans="1:7" ht="12.75" customHeight="1" x14ac:dyDescent="0.2">
      <c r="A24" s="126" t="s">
        <v>1252</v>
      </c>
      <c r="B24" s="126"/>
      <c r="C24" s="126"/>
      <c r="D24" s="126"/>
      <c r="E24" s="126"/>
      <c r="F24" s="126"/>
      <c r="G24" s="103"/>
    </row>
    <row r="25" spans="1:7" ht="12.75" customHeight="1" x14ac:dyDescent="0.2">
      <c r="A25" s="126" t="s">
        <v>1253</v>
      </c>
      <c r="B25" s="126"/>
      <c r="C25" s="126"/>
      <c r="D25" s="126"/>
      <c r="E25" s="126"/>
      <c r="F25" s="126"/>
      <c r="G25" s="106"/>
    </row>
    <row r="26" spans="1:7" ht="12.75" customHeight="1" x14ac:dyDescent="0.2">
      <c r="A26" s="126" t="s">
        <v>1254</v>
      </c>
      <c r="B26" s="126"/>
      <c r="C26" s="126"/>
      <c r="D26" s="126"/>
      <c r="E26" s="126"/>
      <c r="F26" s="126"/>
      <c r="G26" s="106"/>
    </row>
    <row r="27" spans="1:7" ht="12.75" customHeight="1" x14ac:dyDescent="0.2">
      <c r="A27" s="126" t="s">
        <v>1255</v>
      </c>
      <c r="B27" s="126"/>
      <c r="C27" s="126"/>
      <c r="D27" s="126"/>
      <c r="E27" s="126"/>
      <c r="F27" s="126"/>
      <c r="G27" s="106"/>
    </row>
    <row r="28" spans="1:7" x14ac:dyDescent="0.2">
      <c r="A28" s="103"/>
      <c r="B28" s="103"/>
      <c r="C28" s="103"/>
      <c r="D28" s="103"/>
      <c r="E28" s="103"/>
      <c r="F28" s="104"/>
      <c r="G28" s="103"/>
    </row>
    <row r="29" spans="1:7" x14ac:dyDescent="0.2">
      <c r="A29" s="103"/>
      <c r="B29" s="103"/>
      <c r="C29" s="103"/>
      <c r="D29" s="103"/>
      <c r="E29" s="103"/>
      <c r="F29" s="104"/>
      <c r="G29" s="103"/>
    </row>
    <row r="30" spans="1:7" x14ac:dyDescent="0.2">
      <c r="A30" s="103"/>
      <c r="B30" s="103"/>
      <c r="C30" s="103"/>
      <c r="D30" s="103"/>
      <c r="E30" s="103"/>
      <c r="F30" s="104"/>
      <c r="G30" s="103"/>
    </row>
    <row r="31" spans="1:7" ht="27" x14ac:dyDescent="0.2">
      <c r="A31" s="103"/>
      <c r="B31" s="103"/>
      <c r="C31" s="107" t="s">
        <v>1256</v>
      </c>
      <c r="D31" s="103"/>
      <c r="E31" s="103"/>
      <c r="F31" s="104"/>
      <c r="G31" s="103"/>
    </row>
    <row r="32" spans="1:7" ht="15" x14ac:dyDescent="0.2">
      <c r="A32" s="103"/>
      <c r="B32" s="103"/>
      <c r="C32" s="108"/>
      <c r="D32" s="103"/>
      <c r="E32" s="103"/>
      <c r="F32" s="104"/>
      <c r="G32" s="103"/>
    </row>
    <row r="33" spans="1:7" ht="15" x14ac:dyDescent="0.2">
      <c r="A33" s="103"/>
      <c r="B33" s="103"/>
      <c r="C33" s="108"/>
      <c r="D33" s="103"/>
      <c r="E33" s="103"/>
      <c r="F33" s="104"/>
      <c r="G33" s="103"/>
    </row>
  </sheetData>
  <mergeCells count="40">
    <mergeCell ref="A24:F24"/>
    <mergeCell ref="A25:F25"/>
    <mergeCell ref="A26:F26"/>
    <mergeCell ref="A27:F27"/>
    <mergeCell ref="A18:F18"/>
    <mergeCell ref="A19:C19"/>
    <mergeCell ref="D19:F19"/>
    <mergeCell ref="A20:G20"/>
    <mergeCell ref="A21:G21"/>
    <mergeCell ref="D23:G23"/>
    <mergeCell ref="A15:C15"/>
    <mergeCell ref="D15:F15"/>
    <mergeCell ref="A16:C16"/>
    <mergeCell ref="D16:F16"/>
    <mergeCell ref="A17:C17"/>
    <mergeCell ref="D17:F17"/>
    <mergeCell ref="A12:C12"/>
    <mergeCell ref="D12:F12"/>
    <mergeCell ref="A13:C13"/>
    <mergeCell ref="D13:F13"/>
    <mergeCell ref="A14:C14"/>
    <mergeCell ref="D14:F14"/>
    <mergeCell ref="A9:C9"/>
    <mergeCell ref="D9:F9"/>
    <mergeCell ref="A10:C10"/>
    <mergeCell ref="D10:F10"/>
    <mergeCell ref="A11:C11"/>
    <mergeCell ref="D11:F11"/>
    <mergeCell ref="A6:C6"/>
    <mergeCell ref="D6:F6"/>
    <mergeCell ref="A7:C7"/>
    <mergeCell ref="D7:F7"/>
    <mergeCell ref="A8:C8"/>
    <mergeCell ref="D8:F8"/>
    <mergeCell ref="A1:G1"/>
    <mergeCell ref="B2:H2"/>
    <mergeCell ref="B3:H3"/>
    <mergeCell ref="A4:G4"/>
    <mergeCell ref="A5:C5"/>
    <mergeCell ref="D5:F5"/>
  </mergeCells>
  <pageMargins left="0.51180555555555596" right="0.51180555555555596" top="0.78749999999999998" bottom="0.78749999999999998" header="0.511811023622047" footer="0.511811023622047"/>
  <pageSetup paperSize="9" scale="69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38"/>
  <sheetViews>
    <sheetView zoomScaleNormal="100" workbookViewId="0">
      <selection activeCell="A2" sqref="A2:XFD3"/>
    </sheetView>
  </sheetViews>
  <sheetFormatPr defaultColWidth="8" defaultRowHeight="12.75" x14ac:dyDescent="0.2"/>
  <cols>
    <col min="1" max="2" width="8" style="113"/>
    <col min="3" max="3" width="61.5703125" style="113" customWidth="1"/>
    <col min="4" max="5" width="8" style="113"/>
    <col min="6" max="6" width="28.7109375" style="113" customWidth="1"/>
    <col min="7" max="258" width="8" style="113"/>
    <col min="259" max="259" width="61.5703125" style="113" customWidth="1"/>
    <col min="260" max="261" width="8" style="113"/>
    <col min="262" max="262" width="28.7109375" style="113" customWidth="1"/>
    <col min="263" max="514" width="8" style="113"/>
    <col min="515" max="515" width="61.5703125" style="113" customWidth="1"/>
    <col min="516" max="517" width="8" style="113"/>
    <col min="518" max="518" width="28.7109375" style="113" customWidth="1"/>
    <col min="519" max="770" width="8" style="113"/>
    <col min="771" max="771" width="61.5703125" style="113" customWidth="1"/>
    <col min="772" max="773" width="8" style="113"/>
    <col min="774" max="774" width="28.7109375" style="113" customWidth="1"/>
    <col min="775" max="1026" width="8" style="113"/>
    <col min="1027" max="1027" width="61.5703125" style="113" customWidth="1"/>
    <col min="1028" max="1029" width="8" style="113"/>
    <col min="1030" max="1030" width="28.7109375" style="113" customWidth="1"/>
    <col min="1031" max="1282" width="8" style="113"/>
    <col min="1283" max="1283" width="61.5703125" style="113" customWidth="1"/>
    <col min="1284" max="1285" width="8" style="113"/>
    <col min="1286" max="1286" width="28.7109375" style="113" customWidth="1"/>
    <col min="1287" max="1538" width="8" style="113"/>
    <col min="1539" max="1539" width="61.5703125" style="113" customWidth="1"/>
    <col min="1540" max="1541" width="8" style="113"/>
    <col min="1542" max="1542" width="28.7109375" style="113" customWidth="1"/>
    <col min="1543" max="1794" width="8" style="113"/>
    <col min="1795" max="1795" width="61.5703125" style="113" customWidth="1"/>
    <col min="1796" max="1797" width="8" style="113"/>
    <col min="1798" max="1798" width="28.7109375" style="113" customWidth="1"/>
    <col min="1799" max="2050" width="8" style="113"/>
    <col min="2051" max="2051" width="61.5703125" style="113" customWidth="1"/>
    <col min="2052" max="2053" width="8" style="113"/>
    <col min="2054" max="2054" width="28.7109375" style="113" customWidth="1"/>
    <col min="2055" max="2306" width="8" style="113"/>
    <col min="2307" max="2307" width="61.5703125" style="113" customWidth="1"/>
    <col min="2308" max="2309" width="8" style="113"/>
    <col min="2310" max="2310" width="28.7109375" style="113" customWidth="1"/>
    <col min="2311" max="2562" width="8" style="113"/>
    <col min="2563" max="2563" width="61.5703125" style="113" customWidth="1"/>
    <col min="2564" max="2565" width="8" style="113"/>
    <col min="2566" max="2566" width="28.7109375" style="113" customWidth="1"/>
    <col min="2567" max="2818" width="8" style="113"/>
    <col min="2819" max="2819" width="61.5703125" style="113" customWidth="1"/>
    <col min="2820" max="2821" width="8" style="113"/>
    <col min="2822" max="2822" width="28.7109375" style="113" customWidth="1"/>
    <col min="2823" max="3074" width="8" style="113"/>
    <col min="3075" max="3075" width="61.5703125" style="113" customWidth="1"/>
    <col min="3076" max="3077" width="8" style="113"/>
    <col min="3078" max="3078" width="28.7109375" style="113" customWidth="1"/>
    <col min="3079" max="3330" width="8" style="113"/>
    <col min="3331" max="3331" width="61.5703125" style="113" customWidth="1"/>
    <col min="3332" max="3333" width="8" style="113"/>
    <col min="3334" max="3334" width="28.7109375" style="113" customWidth="1"/>
    <col min="3335" max="3586" width="8" style="113"/>
    <col min="3587" max="3587" width="61.5703125" style="113" customWidth="1"/>
    <col min="3588" max="3589" width="8" style="113"/>
    <col min="3590" max="3590" width="28.7109375" style="113" customWidth="1"/>
    <col min="3591" max="3842" width="8" style="113"/>
    <col min="3843" max="3843" width="61.5703125" style="113" customWidth="1"/>
    <col min="3844" max="3845" width="8" style="113"/>
    <col min="3846" max="3846" width="28.7109375" style="113" customWidth="1"/>
    <col min="3847" max="4098" width="8" style="113"/>
    <col min="4099" max="4099" width="61.5703125" style="113" customWidth="1"/>
    <col min="4100" max="4101" width="8" style="113"/>
    <col min="4102" max="4102" width="28.7109375" style="113" customWidth="1"/>
    <col min="4103" max="4354" width="8" style="113"/>
    <col min="4355" max="4355" width="61.5703125" style="113" customWidth="1"/>
    <col min="4356" max="4357" width="8" style="113"/>
    <col min="4358" max="4358" width="28.7109375" style="113" customWidth="1"/>
    <col min="4359" max="4610" width="8" style="113"/>
    <col min="4611" max="4611" width="61.5703125" style="113" customWidth="1"/>
    <col min="4612" max="4613" width="8" style="113"/>
    <col min="4614" max="4614" width="28.7109375" style="113" customWidth="1"/>
    <col min="4615" max="4866" width="8" style="113"/>
    <col min="4867" max="4867" width="61.5703125" style="113" customWidth="1"/>
    <col min="4868" max="4869" width="8" style="113"/>
    <col min="4870" max="4870" width="28.7109375" style="113" customWidth="1"/>
    <col min="4871" max="5122" width="8" style="113"/>
    <col min="5123" max="5123" width="61.5703125" style="113" customWidth="1"/>
    <col min="5124" max="5125" width="8" style="113"/>
    <col min="5126" max="5126" width="28.7109375" style="113" customWidth="1"/>
    <col min="5127" max="5378" width="8" style="113"/>
    <col min="5379" max="5379" width="61.5703125" style="113" customWidth="1"/>
    <col min="5380" max="5381" width="8" style="113"/>
    <col min="5382" max="5382" width="28.7109375" style="113" customWidth="1"/>
    <col min="5383" max="5634" width="8" style="113"/>
    <col min="5635" max="5635" width="61.5703125" style="113" customWidth="1"/>
    <col min="5636" max="5637" width="8" style="113"/>
    <col min="5638" max="5638" width="28.7109375" style="113" customWidth="1"/>
    <col min="5639" max="5890" width="8" style="113"/>
    <col min="5891" max="5891" width="61.5703125" style="113" customWidth="1"/>
    <col min="5892" max="5893" width="8" style="113"/>
    <col min="5894" max="5894" width="28.7109375" style="113" customWidth="1"/>
    <col min="5895" max="6146" width="8" style="113"/>
    <col min="6147" max="6147" width="61.5703125" style="113" customWidth="1"/>
    <col min="6148" max="6149" width="8" style="113"/>
    <col min="6150" max="6150" width="28.7109375" style="113" customWidth="1"/>
    <col min="6151" max="6402" width="8" style="113"/>
    <col min="6403" max="6403" width="61.5703125" style="113" customWidth="1"/>
    <col min="6404" max="6405" width="8" style="113"/>
    <col min="6406" max="6406" width="28.7109375" style="113" customWidth="1"/>
    <col min="6407" max="6658" width="8" style="113"/>
    <col min="6659" max="6659" width="61.5703125" style="113" customWidth="1"/>
    <col min="6660" max="6661" width="8" style="113"/>
    <col min="6662" max="6662" width="28.7109375" style="113" customWidth="1"/>
    <col min="6663" max="6914" width="8" style="113"/>
    <col min="6915" max="6915" width="61.5703125" style="113" customWidth="1"/>
    <col min="6916" max="6917" width="8" style="113"/>
    <col min="6918" max="6918" width="28.7109375" style="113" customWidth="1"/>
    <col min="6919" max="7170" width="8" style="113"/>
    <col min="7171" max="7171" width="61.5703125" style="113" customWidth="1"/>
    <col min="7172" max="7173" width="8" style="113"/>
    <col min="7174" max="7174" width="28.7109375" style="113" customWidth="1"/>
    <col min="7175" max="7426" width="8" style="113"/>
    <col min="7427" max="7427" width="61.5703125" style="113" customWidth="1"/>
    <col min="7428" max="7429" width="8" style="113"/>
    <col min="7430" max="7430" width="28.7109375" style="113" customWidth="1"/>
    <col min="7431" max="7682" width="8" style="113"/>
    <col min="7683" max="7683" width="61.5703125" style="113" customWidth="1"/>
    <col min="7684" max="7685" width="8" style="113"/>
    <col min="7686" max="7686" width="28.7109375" style="113" customWidth="1"/>
    <col min="7687" max="7938" width="8" style="113"/>
    <col min="7939" max="7939" width="61.5703125" style="113" customWidth="1"/>
    <col min="7940" max="7941" width="8" style="113"/>
    <col min="7942" max="7942" width="28.7109375" style="113" customWidth="1"/>
    <col min="7943" max="8194" width="8" style="113"/>
    <col min="8195" max="8195" width="61.5703125" style="113" customWidth="1"/>
    <col min="8196" max="8197" width="8" style="113"/>
    <col min="8198" max="8198" width="28.7109375" style="113" customWidth="1"/>
    <col min="8199" max="8450" width="8" style="113"/>
    <col min="8451" max="8451" width="61.5703125" style="113" customWidth="1"/>
    <col min="8452" max="8453" width="8" style="113"/>
    <col min="8454" max="8454" width="28.7109375" style="113" customWidth="1"/>
    <col min="8455" max="8706" width="8" style="113"/>
    <col min="8707" max="8707" width="61.5703125" style="113" customWidth="1"/>
    <col min="8708" max="8709" width="8" style="113"/>
    <col min="8710" max="8710" width="28.7109375" style="113" customWidth="1"/>
    <col min="8711" max="8962" width="8" style="113"/>
    <col min="8963" max="8963" width="61.5703125" style="113" customWidth="1"/>
    <col min="8964" max="8965" width="8" style="113"/>
    <col min="8966" max="8966" width="28.7109375" style="113" customWidth="1"/>
    <col min="8967" max="9218" width="8" style="113"/>
    <col min="9219" max="9219" width="61.5703125" style="113" customWidth="1"/>
    <col min="9220" max="9221" width="8" style="113"/>
    <col min="9222" max="9222" width="28.7109375" style="113" customWidth="1"/>
    <col min="9223" max="9474" width="8" style="113"/>
    <col min="9475" max="9475" width="61.5703125" style="113" customWidth="1"/>
    <col min="9476" max="9477" width="8" style="113"/>
    <col min="9478" max="9478" width="28.7109375" style="113" customWidth="1"/>
    <col min="9479" max="9730" width="8" style="113"/>
    <col min="9731" max="9731" width="61.5703125" style="113" customWidth="1"/>
    <col min="9732" max="9733" width="8" style="113"/>
    <col min="9734" max="9734" width="28.7109375" style="113" customWidth="1"/>
    <col min="9735" max="9986" width="8" style="113"/>
    <col min="9987" max="9987" width="61.5703125" style="113" customWidth="1"/>
    <col min="9988" max="9989" width="8" style="113"/>
    <col min="9990" max="9990" width="28.7109375" style="113" customWidth="1"/>
    <col min="9991" max="10242" width="8" style="113"/>
    <col min="10243" max="10243" width="61.5703125" style="113" customWidth="1"/>
    <col min="10244" max="10245" width="8" style="113"/>
    <col min="10246" max="10246" width="28.7109375" style="113" customWidth="1"/>
    <col min="10247" max="10498" width="8" style="113"/>
    <col min="10499" max="10499" width="61.5703125" style="113" customWidth="1"/>
    <col min="10500" max="10501" width="8" style="113"/>
    <col min="10502" max="10502" width="28.7109375" style="113" customWidth="1"/>
    <col min="10503" max="10754" width="8" style="113"/>
    <col min="10755" max="10755" width="61.5703125" style="113" customWidth="1"/>
    <col min="10756" max="10757" width="8" style="113"/>
    <col min="10758" max="10758" width="28.7109375" style="113" customWidth="1"/>
    <col min="10759" max="11010" width="8" style="113"/>
    <col min="11011" max="11011" width="61.5703125" style="113" customWidth="1"/>
    <col min="11012" max="11013" width="8" style="113"/>
    <col min="11014" max="11014" width="28.7109375" style="113" customWidth="1"/>
    <col min="11015" max="11266" width="8" style="113"/>
    <col min="11267" max="11267" width="61.5703125" style="113" customWidth="1"/>
    <col min="11268" max="11269" width="8" style="113"/>
    <col min="11270" max="11270" width="28.7109375" style="113" customWidth="1"/>
    <col min="11271" max="11522" width="8" style="113"/>
    <col min="11523" max="11523" width="61.5703125" style="113" customWidth="1"/>
    <col min="11524" max="11525" width="8" style="113"/>
    <col min="11526" max="11526" width="28.7109375" style="113" customWidth="1"/>
    <col min="11527" max="11778" width="8" style="113"/>
    <col min="11779" max="11779" width="61.5703125" style="113" customWidth="1"/>
    <col min="11780" max="11781" width="8" style="113"/>
    <col min="11782" max="11782" width="28.7109375" style="113" customWidth="1"/>
    <col min="11783" max="12034" width="8" style="113"/>
    <col min="12035" max="12035" width="61.5703125" style="113" customWidth="1"/>
    <col min="12036" max="12037" width="8" style="113"/>
    <col min="12038" max="12038" width="28.7109375" style="113" customWidth="1"/>
    <col min="12039" max="12290" width="8" style="113"/>
    <col min="12291" max="12291" width="61.5703125" style="113" customWidth="1"/>
    <col min="12292" max="12293" width="8" style="113"/>
    <col min="12294" max="12294" width="28.7109375" style="113" customWidth="1"/>
    <col min="12295" max="12546" width="8" style="113"/>
    <col min="12547" max="12547" width="61.5703125" style="113" customWidth="1"/>
    <col min="12548" max="12549" width="8" style="113"/>
    <col min="12550" max="12550" width="28.7109375" style="113" customWidth="1"/>
    <col min="12551" max="12802" width="8" style="113"/>
    <col min="12803" max="12803" width="61.5703125" style="113" customWidth="1"/>
    <col min="12804" max="12805" width="8" style="113"/>
    <col min="12806" max="12806" width="28.7109375" style="113" customWidth="1"/>
    <col min="12807" max="13058" width="8" style="113"/>
    <col min="13059" max="13059" width="61.5703125" style="113" customWidth="1"/>
    <col min="13060" max="13061" width="8" style="113"/>
    <col min="13062" max="13062" width="28.7109375" style="113" customWidth="1"/>
    <col min="13063" max="13314" width="8" style="113"/>
    <col min="13315" max="13315" width="61.5703125" style="113" customWidth="1"/>
    <col min="13316" max="13317" width="8" style="113"/>
    <col min="13318" max="13318" width="28.7109375" style="113" customWidth="1"/>
    <col min="13319" max="13570" width="8" style="113"/>
    <col min="13571" max="13571" width="61.5703125" style="113" customWidth="1"/>
    <col min="13572" max="13573" width="8" style="113"/>
    <col min="13574" max="13574" width="28.7109375" style="113" customWidth="1"/>
    <col min="13575" max="13826" width="8" style="113"/>
    <col min="13827" max="13827" width="61.5703125" style="113" customWidth="1"/>
    <col min="13828" max="13829" width="8" style="113"/>
    <col min="13830" max="13830" width="28.7109375" style="113" customWidth="1"/>
    <col min="13831" max="14082" width="8" style="113"/>
    <col min="14083" max="14083" width="61.5703125" style="113" customWidth="1"/>
    <col min="14084" max="14085" width="8" style="113"/>
    <col min="14086" max="14086" width="28.7109375" style="113" customWidth="1"/>
    <col min="14087" max="14338" width="8" style="113"/>
    <col min="14339" max="14339" width="61.5703125" style="113" customWidth="1"/>
    <col min="14340" max="14341" width="8" style="113"/>
    <col min="14342" max="14342" width="28.7109375" style="113" customWidth="1"/>
    <col min="14343" max="14594" width="8" style="113"/>
    <col min="14595" max="14595" width="61.5703125" style="113" customWidth="1"/>
    <col min="14596" max="14597" width="8" style="113"/>
    <col min="14598" max="14598" width="28.7109375" style="113" customWidth="1"/>
    <col min="14599" max="14850" width="8" style="113"/>
    <col min="14851" max="14851" width="61.5703125" style="113" customWidth="1"/>
    <col min="14852" max="14853" width="8" style="113"/>
    <col min="14854" max="14854" width="28.7109375" style="113" customWidth="1"/>
    <col min="14855" max="15106" width="8" style="113"/>
    <col min="15107" max="15107" width="61.5703125" style="113" customWidth="1"/>
    <col min="15108" max="15109" width="8" style="113"/>
    <col min="15110" max="15110" width="28.7109375" style="113" customWidth="1"/>
    <col min="15111" max="15362" width="8" style="113"/>
    <col min="15363" max="15363" width="61.5703125" style="113" customWidth="1"/>
    <col min="15364" max="15365" width="8" style="113"/>
    <col min="15366" max="15366" width="28.7109375" style="113" customWidth="1"/>
    <col min="15367" max="15618" width="8" style="113"/>
    <col min="15619" max="15619" width="61.5703125" style="113" customWidth="1"/>
    <col min="15620" max="15621" width="8" style="113"/>
    <col min="15622" max="15622" width="28.7109375" style="113" customWidth="1"/>
    <col min="15623" max="15874" width="8" style="113"/>
    <col min="15875" max="15875" width="61.5703125" style="113" customWidth="1"/>
    <col min="15876" max="15877" width="8" style="113"/>
    <col min="15878" max="15878" width="28.7109375" style="113" customWidth="1"/>
    <col min="15879" max="16130" width="8" style="113"/>
    <col min="16131" max="16131" width="61.5703125" style="113" customWidth="1"/>
    <col min="16132" max="16133" width="8" style="113"/>
    <col min="16134" max="16134" width="28.7109375" style="113" customWidth="1"/>
    <col min="16135" max="16384" width="8" style="113"/>
  </cols>
  <sheetData>
    <row r="1" spans="1:8" s="110" customFormat="1" ht="86.25" customHeight="1" x14ac:dyDescent="0.25">
      <c r="A1" s="118"/>
      <c r="B1" s="118"/>
      <c r="C1" s="118"/>
      <c r="D1" s="118"/>
      <c r="E1" s="118"/>
      <c r="F1" s="118"/>
    </row>
    <row r="2" spans="1:8" s="111" customFormat="1" ht="23.25" customHeight="1" x14ac:dyDescent="0.25">
      <c r="A2" s="32" t="s">
        <v>0</v>
      </c>
      <c r="B2" s="119" t="str">
        <f>'[1]Cronograma F&amp;F PREENCH'!B1:H1</f>
        <v>Execução de obras e serviços para reforma da Sede da Polícia Penal do Estado de São Paulo</v>
      </c>
      <c r="C2" s="119"/>
      <c r="D2" s="119"/>
      <c r="E2" s="119"/>
      <c r="F2" s="119"/>
      <c r="G2" s="119"/>
      <c r="H2" s="119"/>
    </row>
    <row r="3" spans="1:8" s="112" customFormat="1" ht="15.75" customHeight="1" x14ac:dyDescent="0.2">
      <c r="A3" s="99" t="s">
        <v>1</v>
      </c>
      <c r="B3" s="119" t="s">
        <v>2</v>
      </c>
      <c r="C3" s="119"/>
      <c r="D3" s="119"/>
      <c r="E3" s="119"/>
      <c r="F3" s="119"/>
      <c r="G3" s="119"/>
      <c r="H3" s="119"/>
    </row>
    <row r="4" spans="1:8" ht="41.25" customHeight="1" x14ac:dyDescent="0.2">
      <c r="A4" s="133" t="s">
        <v>1257</v>
      </c>
      <c r="B4" s="133"/>
      <c r="C4" s="133"/>
      <c r="D4" s="133"/>
      <c r="E4" s="133"/>
      <c r="F4" s="133"/>
    </row>
    <row r="5" spans="1:8" ht="23.25" customHeight="1" x14ac:dyDescent="0.2">
      <c r="A5" s="134" t="s">
        <v>1258</v>
      </c>
      <c r="B5" s="134"/>
      <c r="C5" s="134"/>
      <c r="D5" s="135">
        <f>SUM(D6:F14)</f>
        <v>0</v>
      </c>
      <c r="E5" s="135"/>
      <c r="F5" s="135"/>
      <c r="H5" s="114"/>
    </row>
    <row r="6" spans="1:8" ht="15.75" customHeight="1" x14ac:dyDescent="0.2">
      <c r="A6" s="136" t="s">
        <v>1259</v>
      </c>
      <c r="B6" s="136"/>
      <c r="C6" s="136"/>
      <c r="D6" s="137"/>
      <c r="E6" s="137"/>
      <c r="F6" s="137"/>
    </row>
    <row r="7" spans="1:8" ht="15.75" customHeight="1" x14ac:dyDescent="0.2">
      <c r="A7" s="136" t="s">
        <v>1260</v>
      </c>
      <c r="B7" s="136"/>
      <c r="C7" s="136"/>
      <c r="D7" s="137"/>
      <c r="E7" s="137"/>
      <c r="F7" s="137"/>
    </row>
    <row r="8" spans="1:8" ht="15.75" customHeight="1" x14ac:dyDescent="0.2">
      <c r="A8" s="136" t="s">
        <v>1261</v>
      </c>
      <c r="B8" s="136"/>
      <c r="C8" s="136"/>
      <c r="D8" s="137"/>
      <c r="E8" s="137"/>
      <c r="F8" s="137"/>
    </row>
    <row r="9" spans="1:8" ht="15.75" customHeight="1" x14ac:dyDescent="0.2">
      <c r="A9" s="136" t="s">
        <v>1262</v>
      </c>
      <c r="B9" s="136"/>
      <c r="C9" s="136"/>
      <c r="D9" s="137"/>
      <c r="E9" s="137"/>
      <c r="F9" s="137"/>
    </row>
    <row r="10" spans="1:8" ht="15.75" customHeight="1" x14ac:dyDescent="0.2">
      <c r="A10" s="136" t="s">
        <v>1263</v>
      </c>
      <c r="B10" s="136"/>
      <c r="C10" s="136"/>
      <c r="D10" s="137"/>
      <c r="E10" s="137"/>
      <c r="F10" s="137"/>
    </row>
    <row r="11" spans="1:8" ht="15.75" customHeight="1" x14ac:dyDescent="0.2">
      <c r="A11" s="136" t="s">
        <v>1264</v>
      </c>
      <c r="B11" s="136"/>
      <c r="C11" s="136"/>
      <c r="D11" s="137"/>
      <c r="E11" s="137"/>
      <c r="F11" s="137"/>
    </row>
    <row r="12" spans="1:8" ht="15.75" customHeight="1" x14ac:dyDescent="0.2">
      <c r="A12" s="136" t="s">
        <v>1265</v>
      </c>
      <c r="B12" s="136"/>
      <c r="C12" s="136"/>
      <c r="D12" s="137"/>
      <c r="E12" s="137"/>
      <c r="F12" s="137"/>
    </row>
    <row r="13" spans="1:8" ht="15.75" customHeight="1" x14ac:dyDescent="0.2">
      <c r="A13" s="136" t="s">
        <v>1266</v>
      </c>
      <c r="B13" s="136"/>
      <c r="C13" s="136"/>
      <c r="D13" s="137"/>
      <c r="E13" s="137"/>
      <c r="F13" s="137"/>
    </row>
    <row r="14" spans="1:8" ht="15.75" customHeight="1" x14ac:dyDescent="0.2">
      <c r="A14" s="136" t="s">
        <v>1267</v>
      </c>
      <c r="B14" s="136"/>
      <c r="C14" s="136"/>
      <c r="D14" s="137"/>
      <c r="E14" s="137"/>
      <c r="F14" s="137"/>
    </row>
    <row r="15" spans="1:8" ht="23.25" customHeight="1" x14ac:dyDescent="0.2">
      <c r="A15" s="134" t="s">
        <v>1268</v>
      </c>
      <c r="B15" s="134"/>
      <c r="C15" s="134"/>
      <c r="D15" s="135">
        <f>SUM(D16:F20)</f>
        <v>0</v>
      </c>
      <c r="E15" s="135"/>
      <c r="F15" s="135"/>
      <c r="H15" s="114"/>
    </row>
    <row r="16" spans="1:8" ht="15.75" customHeight="1" x14ac:dyDescent="0.2">
      <c r="A16" s="136" t="s">
        <v>1269</v>
      </c>
      <c r="B16" s="136"/>
      <c r="C16" s="136"/>
      <c r="D16" s="137"/>
      <c r="E16" s="137"/>
      <c r="F16" s="137"/>
    </row>
    <row r="17" spans="1:255" ht="15.75" customHeight="1" x14ac:dyDescent="0.2">
      <c r="A17" s="136" t="s">
        <v>1270</v>
      </c>
      <c r="B17" s="136"/>
      <c r="C17" s="136"/>
      <c r="D17" s="137"/>
      <c r="E17" s="137"/>
      <c r="F17" s="137"/>
    </row>
    <row r="18" spans="1:255" ht="15.75" customHeight="1" x14ac:dyDescent="0.2">
      <c r="A18" s="136" t="s">
        <v>1271</v>
      </c>
      <c r="B18" s="136"/>
      <c r="C18" s="136"/>
      <c r="D18" s="137"/>
      <c r="E18" s="137"/>
      <c r="F18" s="137"/>
    </row>
    <row r="19" spans="1:255" ht="15.75" customHeight="1" x14ac:dyDescent="0.2">
      <c r="A19" s="136" t="s">
        <v>1272</v>
      </c>
      <c r="B19" s="136"/>
      <c r="C19" s="136"/>
      <c r="D19" s="137"/>
      <c r="E19" s="137"/>
      <c r="F19" s="137"/>
    </row>
    <row r="20" spans="1:255" ht="32.25" customHeight="1" x14ac:dyDescent="0.2">
      <c r="A20" s="136" t="s">
        <v>1273</v>
      </c>
      <c r="B20" s="136"/>
      <c r="C20" s="136"/>
      <c r="D20" s="137"/>
      <c r="E20" s="137"/>
      <c r="F20" s="137"/>
    </row>
    <row r="21" spans="1:255" ht="23.25" x14ac:dyDescent="0.2">
      <c r="A21" s="138" t="s">
        <v>1274</v>
      </c>
      <c r="B21" s="138"/>
      <c r="C21" s="138"/>
      <c r="D21" s="135">
        <f>SUM(D22:F24)</f>
        <v>0</v>
      </c>
      <c r="E21" s="135"/>
      <c r="F21" s="135"/>
      <c r="H21" s="114"/>
    </row>
    <row r="22" spans="1:255" ht="15.75" customHeight="1" x14ac:dyDescent="0.2">
      <c r="A22" s="136" t="s">
        <v>1275</v>
      </c>
      <c r="B22" s="136"/>
      <c r="C22" s="136"/>
      <c r="D22" s="137"/>
      <c r="E22" s="137"/>
      <c r="F22" s="137"/>
    </row>
    <row r="23" spans="1:255" ht="15.75" customHeight="1" x14ac:dyDescent="0.2">
      <c r="A23" s="136" t="s">
        <v>1276</v>
      </c>
      <c r="B23" s="136"/>
      <c r="C23" s="136"/>
      <c r="D23" s="137"/>
      <c r="E23" s="137"/>
      <c r="F23" s="137"/>
    </row>
    <row r="24" spans="1:255" ht="15.75" customHeight="1" x14ac:dyDescent="0.2">
      <c r="A24" s="136" t="s">
        <v>1277</v>
      </c>
      <c r="B24" s="136"/>
      <c r="C24" s="136"/>
      <c r="D24" s="137"/>
      <c r="E24" s="137"/>
      <c r="F24" s="137"/>
    </row>
    <row r="25" spans="1:255" ht="23.25" customHeight="1" x14ac:dyDescent="0.2">
      <c r="A25" s="134" t="s">
        <v>1278</v>
      </c>
      <c r="B25" s="134"/>
      <c r="C25" s="134"/>
      <c r="D25" s="135">
        <f>SUM(D26:F27)</f>
        <v>0</v>
      </c>
      <c r="E25" s="135"/>
      <c r="F25" s="135"/>
      <c r="H25" s="114"/>
    </row>
    <row r="26" spans="1:255" ht="15.75" customHeight="1" x14ac:dyDescent="0.2">
      <c r="A26" s="136" t="s">
        <v>1279</v>
      </c>
      <c r="B26" s="136"/>
      <c r="C26" s="136"/>
      <c r="D26" s="137"/>
      <c r="E26" s="137"/>
      <c r="F26" s="137"/>
    </row>
    <row r="27" spans="1:255" ht="15.75" customHeight="1" x14ac:dyDescent="0.2">
      <c r="A27" s="136" t="s">
        <v>1280</v>
      </c>
      <c r="B27" s="136"/>
      <c r="C27" s="136"/>
      <c r="D27" s="137"/>
      <c r="E27" s="137"/>
      <c r="F27" s="137"/>
    </row>
    <row r="28" spans="1:255" ht="23.25" customHeight="1" x14ac:dyDescent="0.2">
      <c r="A28" s="139" t="s">
        <v>1281</v>
      </c>
      <c r="B28" s="139"/>
      <c r="C28" s="139"/>
      <c r="D28" s="140">
        <f>+D5+D15+D21+D25</f>
        <v>0</v>
      </c>
      <c r="E28" s="140"/>
      <c r="F28" s="140"/>
    </row>
    <row r="29" spans="1:255" ht="27" customHeight="1" x14ac:dyDescent="0.2">
      <c r="A29" s="141"/>
      <c r="B29" s="141"/>
      <c r="C29" s="141"/>
      <c r="D29" s="141"/>
      <c r="E29" s="141"/>
      <c r="F29" s="141"/>
    </row>
    <row r="30" spans="1:255" x14ac:dyDescent="0.2">
      <c r="A30" s="115"/>
      <c r="B30" s="115"/>
      <c r="C30" s="116"/>
      <c r="D30" s="117"/>
      <c r="E30" s="117"/>
      <c r="F30" s="117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6"/>
      <c r="BG30" s="116"/>
      <c r="BH30" s="116"/>
      <c r="BI30" s="116"/>
      <c r="BJ30" s="116"/>
      <c r="BK30" s="116"/>
      <c r="BL30" s="116"/>
      <c r="BM30" s="116"/>
      <c r="BN30" s="116"/>
      <c r="BO30" s="116"/>
      <c r="BP30" s="116"/>
      <c r="BQ30" s="116"/>
      <c r="BR30" s="116"/>
      <c r="BS30" s="116"/>
      <c r="BT30" s="116"/>
      <c r="BU30" s="116"/>
      <c r="BV30" s="116"/>
      <c r="BW30" s="116"/>
      <c r="BX30" s="116"/>
      <c r="BY30" s="116"/>
      <c r="BZ30" s="116"/>
      <c r="CA30" s="116"/>
      <c r="CB30" s="116"/>
      <c r="CC30" s="116"/>
      <c r="CD30" s="116"/>
      <c r="CE30" s="116"/>
      <c r="CF30" s="116"/>
      <c r="CG30" s="116"/>
      <c r="CH30" s="116"/>
      <c r="CI30" s="116"/>
      <c r="CJ30" s="116"/>
      <c r="CK30" s="116"/>
      <c r="CL30" s="116"/>
      <c r="CM30" s="116"/>
      <c r="CN30" s="116"/>
      <c r="CO30" s="116"/>
      <c r="CP30" s="116"/>
      <c r="CQ30" s="116"/>
      <c r="CR30" s="116"/>
      <c r="CS30" s="116"/>
      <c r="CT30" s="116"/>
      <c r="CU30" s="116"/>
      <c r="CV30" s="116"/>
      <c r="CW30" s="116"/>
      <c r="CX30" s="116"/>
      <c r="CY30" s="116"/>
      <c r="CZ30" s="116"/>
      <c r="DA30" s="116"/>
      <c r="DB30" s="116"/>
      <c r="DC30" s="116"/>
      <c r="DD30" s="116"/>
      <c r="DE30" s="116"/>
      <c r="DF30" s="116"/>
      <c r="DG30" s="116"/>
      <c r="DH30" s="116"/>
      <c r="DI30" s="116"/>
      <c r="DJ30" s="116"/>
      <c r="DK30" s="116"/>
      <c r="DL30" s="116"/>
      <c r="DM30" s="116"/>
      <c r="DN30" s="116"/>
      <c r="DO30" s="116"/>
      <c r="DP30" s="116"/>
      <c r="DQ30" s="116"/>
      <c r="DR30" s="116"/>
      <c r="DS30" s="116"/>
      <c r="DT30" s="116"/>
      <c r="DU30" s="116"/>
      <c r="DV30" s="116"/>
      <c r="DW30" s="116"/>
      <c r="DX30" s="116"/>
      <c r="DY30" s="116"/>
      <c r="DZ30" s="116"/>
      <c r="EA30" s="116"/>
      <c r="EB30" s="116"/>
      <c r="EC30" s="116"/>
      <c r="ED30" s="116"/>
      <c r="EE30" s="116"/>
      <c r="EF30" s="116"/>
      <c r="EG30" s="116"/>
      <c r="EH30" s="116"/>
      <c r="EI30" s="116"/>
      <c r="EJ30" s="116"/>
      <c r="EK30" s="116"/>
      <c r="EL30" s="116"/>
      <c r="EM30" s="116"/>
      <c r="EN30" s="116"/>
      <c r="EO30" s="116"/>
      <c r="EP30" s="116"/>
      <c r="EQ30" s="116"/>
      <c r="ER30" s="116"/>
      <c r="ES30" s="116"/>
      <c r="ET30" s="116"/>
      <c r="EU30" s="116"/>
      <c r="EV30" s="116"/>
      <c r="EW30" s="116"/>
      <c r="EX30" s="116"/>
      <c r="EY30" s="116"/>
      <c r="EZ30" s="116"/>
      <c r="FA30" s="116"/>
      <c r="FB30" s="116"/>
      <c r="FC30" s="116"/>
      <c r="FD30" s="116"/>
      <c r="FE30" s="116"/>
      <c r="FF30" s="116"/>
      <c r="FG30" s="116"/>
      <c r="FH30" s="116"/>
      <c r="FI30" s="116"/>
      <c r="FJ30" s="116"/>
      <c r="FK30" s="116"/>
      <c r="FL30" s="116"/>
      <c r="FM30" s="116"/>
      <c r="FN30" s="116"/>
      <c r="FO30" s="116"/>
      <c r="FP30" s="116"/>
      <c r="FQ30" s="116"/>
      <c r="FR30" s="116"/>
      <c r="FS30" s="116"/>
      <c r="FT30" s="116"/>
      <c r="FU30" s="116"/>
      <c r="FV30" s="116"/>
      <c r="FW30" s="116"/>
      <c r="FX30" s="116"/>
      <c r="FY30" s="116"/>
      <c r="FZ30" s="116"/>
      <c r="GA30" s="116"/>
      <c r="GB30" s="116"/>
      <c r="GC30" s="116"/>
      <c r="GD30" s="116"/>
      <c r="GE30" s="116"/>
      <c r="GF30" s="116"/>
      <c r="GG30" s="116"/>
      <c r="GH30" s="116"/>
      <c r="GI30" s="116"/>
      <c r="GJ30" s="116"/>
      <c r="GK30" s="116"/>
      <c r="GL30" s="116"/>
      <c r="GM30" s="116"/>
      <c r="GN30" s="116"/>
      <c r="GO30" s="116"/>
      <c r="GP30" s="116"/>
      <c r="GQ30" s="116"/>
      <c r="GR30" s="116"/>
      <c r="GS30" s="116"/>
      <c r="GT30" s="116"/>
      <c r="GU30" s="116"/>
      <c r="GV30" s="116"/>
      <c r="GW30" s="116"/>
      <c r="GX30" s="116"/>
      <c r="GY30" s="116"/>
      <c r="GZ30" s="116"/>
      <c r="HA30" s="116"/>
      <c r="HB30" s="116"/>
      <c r="HC30" s="116"/>
      <c r="HD30" s="116"/>
      <c r="HE30" s="116"/>
      <c r="HF30" s="116"/>
      <c r="HG30" s="116"/>
      <c r="HH30" s="116"/>
      <c r="HI30" s="116"/>
      <c r="HJ30" s="116"/>
      <c r="HK30" s="116"/>
      <c r="HL30" s="116"/>
      <c r="HM30" s="116"/>
      <c r="HN30" s="116"/>
      <c r="HO30" s="116"/>
      <c r="HP30" s="116"/>
      <c r="HQ30" s="116"/>
      <c r="HR30" s="116"/>
      <c r="HS30" s="116"/>
      <c r="HT30" s="116"/>
      <c r="HU30" s="116"/>
      <c r="HV30" s="116"/>
      <c r="HW30" s="116"/>
      <c r="HX30" s="116"/>
      <c r="HY30" s="116"/>
      <c r="HZ30" s="116"/>
      <c r="IA30" s="116"/>
      <c r="IB30" s="116"/>
      <c r="IC30" s="116"/>
      <c r="ID30" s="116"/>
      <c r="IE30" s="116"/>
      <c r="IF30" s="116"/>
      <c r="IG30" s="116"/>
      <c r="IH30" s="116"/>
      <c r="II30" s="116"/>
      <c r="IJ30" s="116"/>
      <c r="IK30" s="116"/>
      <c r="IL30" s="116"/>
      <c r="IM30" s="116"/>
      <c r="IN30" s="116"/>
      <c r="IO30" s="116"/>
      <c r="IP30" s="116"/>
      <c r="IQ30" s="116"/>
      <c r="IR30" s="116"/>
      <c r="IS30" s="116"/>
      <c r="IT30" s="116"/>
      <c r="IU30" s="116"/>
    </row>
    <row r="31" spans="1:255" x14ac:dyDescent="0.2">
      <c r="A31" s="115"/>
      <c r="B31" s="115"/>
      <c r="C31" s="116"/>
      <c r="D31" s="117"/>
      <c r="E31" s="117"/>
      <c r="F31" s="117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/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/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/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16"/>
      <c r="DM31" s="116"/>
      <c r="DN31" s="116"/>
      <c r="DO31" s="116"/>
      <c r="DP31" s="116"/>
      <c r="DQ31" s="116"/>
      <c r="DR31" s="116"/>
      <c r="DS31" s="116"/>
      <c r="DT31" s="116"/>
      <c r="DU31" s="116"/>
      <c r="DV31" s="116"/>
      <c r="DW31" s="116"/>
      <c r="DX31" s="116"/>
      <c r="DY31" s="116"/>
      <c r="DZ31" s="116"/>
      <c r="EA31" s="116"/>
      <c r="EB31" s="116"/>
      <c r="EC31" s="116"/>
      <c r="ED31" s="116"/>
      <c r="EE31" s="116"/>
      <c r="EF31" s="116"/>
      <c r="EG31" s="116"/>
      <c r="EH31" s="116"/>
      <c r="EI31" s="116"/>
      <c r="EJ31" s="116"/>
      <c r="EK31" s="116"/>
      <c r="EL31" s="116"/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/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/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/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/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16"/>
      <c r="ID31" s="116"/>
      <c r="IE31" s="116"/>
      <c r="IF31" s="116"/>
      <c r="IG31" s="116"/>
      <c r="IH31" s="116"/>
      <c r="II31" s="116"/>
      <c r="IJ31" s="116"/>
      <c r="IK31" s="116"/>
      <c r="IL31" s="116"/>
      <c r="IM31" s="116"/>
      <c r="IN31" s="116"/>
      <c r="IO31" s="116"/>
      <c r="IP31" s="116"/>
      <c r="IQ31" s="116"/>
      <c r="IR31" s="116"/>
      <c r="IS31" s="116"/>
      <c r="IT31" s="116"/>
      <c r="IU31" s="116"/>
    </row>
    <row r="32" spans="1:255" x14ac:dyDescent="0.2">
      <c r="A32" s="115"/>
      <c r="B32" s="115"/>
      <c r="C32" s="116"/>
      <c r="D32" s="117"/>
      <c r="E32" s="117"/>
      <c r="F32" s="117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/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/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16"/>
      <c r="DM32" s="116"/>
      <c r="DN32" s="116"/>
      <c r="DO32" s="116"/>
      <c r="DP32" s="116"/>
      <c r="DQ32" s="116"/>
      <c r="DR32" s="116"/>
      <c r="DS32" s="116"/>
      <c r="DT32" s="116"/>
      <c r="DU32" s="116"/>
      <c r="DV32" s="116"/>
      <c r="DW32" s="116"/>
      <c r="DX32" s="116"/>
      <c r="DY32" s="116"/>
      <c r="DZ32" s="116"/>
      <c r="EA32" s="116"/>
      <c r="EB32" s="116"/>
      <c r="EC32" s="116"/>
      <c r="ED32" s="116"/>
      <c r="EE32" s="116"/>
      <c r="EF32" s="116"/>
      <c r="EG32" s="116"/>
      <c r="EH32" s="116"/>
      <c r="EI32" s="116"/>
      <c r="EJ32" s="116"/>
      <c r="EK32" s="116"/>
      <c r="EL32" s="116"/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/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/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/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/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16"/>
      <c r="ID32" s="116"/>
      <c r="IE32" s="116"/>
      <c r="IF32" s="116"/>
      <c r="IG32" s="116"/>
      <c r="IH32" s="116"/>
      <c r="II32" s="116"/>
      <c r="IJ32" s="116"/>
      <c r="IK32" s="116"/>
      <c r="IL32" s="116"/>
      <c r="IM32" s="116"/>
      <c r="IN32" s="116"/>
      <c r="IO32" s="116"/>
      <c r="IP32" s="116"/>
      <c r="IQ32" s="116"/>
      <c r="IR32" s="116"/>
      <c r="IS32" s="116"/>
      <c r="IT32" s="116"/>
      <c r="IU32" s="116"/>
    </row>
    <row r="33" spans="1:255" x14ac:dyDescent="0.2">
      <c r="A33" s="115"/>
      <c r="B33" s="115"/>
      <c r="C33" s="116"/>
      <c r="D33" s="117"/>
      <c r="E33" s="117"/>
      <c r="F33" s="117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  <c r="BN33" s="116"/>
      <c r="BO33" s="116"/>
      <c r="BP33" s="116"/>
      <c r="BQ33" s="116"/>
      <c r="BR33" s="116"/>
      <c r="BS33" s="116"/>
      <c r="BT33" s="116"/>
      <c r="BU33" s="116"/>
      <c r="BV33" s="116"/>
      <c r="BW33" s="116"/>
      <c r="BX33" s="116"/>
      <c r="BY33" s="116"/>
      <c r="BZ33" s="116"/>
      <c r="CA33" s="116"/>
      <c r="CB33" s="116"/>
      <c r="CC33" s="116"/>
      <c r="CD33" s="116"/>
      <c r="CE33" s="116"/>
      <c r="CF33" s="116"/>
      <c r="CG33" s="116"/>
      <c r="CH33" s="116"/>
      <c r="CI33" s="116"/>
      <c r="CJ33" s="116"/>
      <c r="CK33" s="116"/>
      <c r="CL33" s="116"/>
      <c r="CM33" s="116"/>
      <c r="CN33" s="116"/>
      <c r="CO33" s="116"/>
      <c r="CP33" s="116"/>
      <c r="CQ33" s="116"/>
      <c r="CR33" s="116"/>
      <c r="CS33" s="116"/>
      <c r="CT33" s="116"/>
      <c r="CU33" s="116"/>
      <c r="CV33" s="116"/>
      <c r="CW33" s="116"/>
      <c r="CX33" s="116"/>
      <c r="CY33" s="116"/>
      <c r="CZ33" s="116"/>
      <c r="DA33" s="116"/>
      <c r="DB33" s="116"/>
      <c r="DC33" s="116"/>
      <c r="DD33" s="116"/>
      <c r="DE33" s="116"/>
      <c r="DF33" s="116"/>
      <c r="DG33" s="116"/>
      <c r="DH33" s="116"/>
      <c r="DI33" s="116"/>
      <c r="DJ33" s="116"/>
      <c r="DK33" s="116"/>
      <c r="DL33" s="116"/>
      <c r="DM33" s="116"/>
      <c r="DN33" s="116"/>
      <c r="DO33" s="116"/>
      <c r="DP33" s="116"/>
      <c r="DQ33" s="116"/>
      <c r="DR33" s="116"/>
      <c r="DS33" s="116"/>
      <c r="DT33" s="116"/>
      <c r="DU33" s="116"/>
      <c r="DV33" s="116"/>
      <c r="DW33" s="116"/>
      <c r="DX33" s="116"/>
      <c r="DY33" s="116"/>
      <c r="DZ33" s="116"/>
      <c r="EA33" s="116"/>
      <c r="EB33" s="116"/>
      <c r="EC33" s="116"/>
      <c r="ED33" s="116"/>
      <c r="EE33" s="116"/>
      <c r="EF33" s="116"/>
      <c r="EG33" s="116"/>
      <c r="EH33" s="116"/>
      <c r="EI33" s="116"/>
      <c r="EJ33" s="116"/>
      <c r="EK33" s="116"/>
      <c r="EL33" s="116"/>
      <c r="EM33" s="116"/>
      <c r="EN33" s="116"/>
      <c r="EO33" s="116"/>
      <c r="EP33" s="116"/>
      <c r="EQ33" s="116"/>
      <c r="ER33" s="116"/>
      <c r="ES33" s="116"/>
      <c r="ET33" s="116"/>
      <c r="EU33" s="116"/>
      <c r="EV33" s="116"/>
      <c r="EW33" s="116"/>
      <c r="EX33" s="116"/>
      <c r="EY33" s="116"/>
      <c r="EZ33" s="116"/>
      <c r="FA33" s="116"/>
      <c r="FB33" s="116"/>
      <c r="FC33" s="116"/>
      <c r="FD33" s="116"/>
      <c r="FE33" s="116"/>
      <c r="FF33" s="116"/>
      <c r="FG33" s="116"/>
      <c r="FH33" s="116"/>
      <c r="FI33" s="116"/>
      <c r="FJ33" s="116"/>
      <c r="FK33" s="116"/>
      <c r="FL33" s="116"/>
      <c r="FM33" s="116"/>
      <c r="FN33" s="116"/>
      <c r="FO33" s="116"/>
      <c r="FP33" s="116"/>
      <c r="FQ33" s="116"/>
      <c r="FR33" s="116"/>
      <c r="FS33" s="116"/>
      <c r="FT33" s="116"/>
      <c r="FU33" s="116"/>
      <c r="FV33" s="116"/>
      <c r="FW33" s="116"/>
      <c r="FX33" s="116"/>
      <c r="FY33" s="116"/>
      <c r="FZ33" s="116"/>
      <c r="GA33" s="116"/>
      <c r="GB33" s="116"/>
      <c r="GC33" s="116"/>
      <c r="GD33" s="116"/>
      <c r="GE33" s="116"/>
      <c r="GF33" s="116"/>
      <c r="GG33" s="116"/>
      <c r="GH33" s="116"/>
      <c r="GI33" s="116"/>
      <c r="GJ33" s="116"/>
      <c r="GK33" s="116"/>
      <c r="GL33" s="116"/>
      <c r="GM33" s="116"/>
      <c r="GN33" s="116"/>
      <c r="GO33" s="116"/>
      <c r="GP33" s="116"/>
      <c r="GQ33" s="116"/>
      <c r="GR33" s="116"/>
      <c r="GS33" s="116"/>
      <c r="GT33" s="116"/>
      <c r="GU33" s="116"/>
      <c r="GV33" s="116"/>
      <c r="GW33" s="116"/>
      <c r="GX33" s="116"/>
      <c r="GY33" s="116"/>
      <c r="GZ33" s="116"/>
      <c r="HA33" s="116"/>
      <c r="HB33" s="116"/>
      <c r="HC33" s="116"/>
      <c r="HD33" s="116"/>
      <c r="HE33" s="116"/>
      <c r="HF33" s="116"/>
      <c r="HG33" s="116"/>
      <c r="HH33" s="116"/>
      <c r="HI33" s="116"/>
      <c r="HJ33" s="116"/>
      <c r="HK33" s="116"/>
      <c r="HL33" s="116"/>
      <c r="HM33" s="116"/>
      <c r="HN33" s="116"/>
      <c r="HO33" s="116"/>
      <c r="HP33" s="116"/>
      <c r="HQ33" s="116"/>
      <c r="HR33" s="116"/>
      <c r="HS33" s="116"/>
      <c r="HT33" s="116"/>
      <c r="HU33" s="116"/>
      <c r="HV33" s="116"/>
      <c r="HW33" s="116"/>
      <c r="HX33" s="116"/>
      <c r="HY33" s="116"/>
      <c r="HZ33" s="116"/>
      <c r="IA33" s="116"/>
      <c r="IB33" s="116"/>
      <c r="IC33" s="116"/>
      <c r="ID33" s="116"/>
      <c r="IE33" s="116"/>
      <c r="IF33" s="116"/>
      <c r="IG33" s="116"/>
      <c r="IH33" s="116"/>
      <c r="II33" s="116"/>
      <c r="IJ33" s="116"/>
      <c r="IK33" s="116"/>
      <c r="IL33" s="116"/>
      <c r="IM33" s="116"/>
      <c r="IN33" s="116"/>
      <c r="IO33" s="116"/>
      <c r="IP33" s="116"/>
      <c r="IQ33" s="116"/>
      <c r="IR33" s="116"/>
      <c r="IS33" s="116"/>
      <c r="IT33" s="116"/>
      <c r="IU33" s="116"/>
    </row>
    <row r="34" spans="1:255" x14ac:dyDescent="0.2">
      <c r="A34" s="115"/>
      <c r="B34" s="115"/>
      <c r="C34" s="116"/>
      <c r="D34" s="117"/>
      <c r="E34" s="117"/>
      <c r="F34" s="117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6"/>
      <c r="BO34" s="116"/>
      <c r="BP34" s="116"/>
      <c r="BQ34" s="116"/>
      <c r="BR34" s="116"/>
      <c r="BS34" s="116"/>
      <c r="BT34" s="116"/>
      <c r="BU34" s="116"/>
      <c r="BV34" s="116"/>
      <c r="BW34" s="116"/>
      <c r="BX34" s="116"/>
      <c r="BY34" s="116"/>
      <c r="BZ34" s="116"/>
      <c r="CA34" s="116"/>
      <c r="CB34" s="116"/>
      <c r="CC34" s="116"/>
      <c r="CD34" s="116"/>
      <c r="CE34" s="116"/>
      <c r="CF34" s="116"/>
      <c r="CG34" s="116"/>
      <c r="CH34" s="116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16"/>
      <c r="CT34" s="116"/>
      <c r="CU34" s="116"/>
      <c r="CV34" s="116"/>
      <c r="CW34" s="116"/>
      <c r="CX34" s="116"/>
      <c r="CY34" s="116"/>
      <c r="CZ34" s="116"/>
      <c r="DA34" s="116"/>
      <c r="DB34" s="116"/>
      <c r="DC34" s="116"/>
      <c r="DD34" s="116"/>
      <c r="DE34" s="116"/>
      <c r="DF34" s="116"/>
      <c r="DG34" s="116"/>
      <c r="DH34" s="116"/>
      <c r="DI34" s="116"/>
      <c r="DJ34" s="116"/>
      <c r="DK34" s="116"/>
      <c r="DL34" s="116"/>
      <c r="DM34" s="116"/>
      <c r="DN34" s="116"/>
      <c r="DO34" s="116"/>
      <c r="DP34" s="116"/>
      <c r="DQ34" s="116"/>
      <c r="DR34" s="116"/>
      <c r="DS34" s="116"/>
      <c r="DT34" s="116"/>
      <c r="DU34" s="116"/>
      <c r="DV34" s="116"/>
      <c r="DW34" s="116"/>
      <c r="DX34" s="116"/>
      <c r="DY34" s="116"/>
      <c r="DZ34" s="116"/>
      <c r="EA34" s="116"/>
      <c r="EB34" s="116"/>
      <c r="EC34" s="116"/>
      <c r="ED34" s="116"/>
      <c r="EE34" s="116"/>
      <c r="EF34" s="116"/>
      <c r="EG34" s="116"/>
      <c r="EH34" s="116"/>
      <c r="EI34" s="116"/>
      <c r="EJ34" s="116"/>
      <c r="EK34" s="116"/>
      <c r="EL34" s="116"/>
      <c r="EM34" s="116"/>
      <c r="EN34" s="116"/>
      <c r="EO34" s="116"/>
      <c r="EP34" s="116"/>
      <c r="EQ34" s="116"/>
      <c r="ER34" s="116"/>
      <c r="ES34" s="116"/>
      <c r="ET34" s="116"/>
      <c r="EU34" s="116"/>
      <c r="EV34" s="116"/>
      <c r="EW34" s="116"/>
      <c r="EX34" s="116"/>
      <c r="EY34" s="116"/>
      <c r="EZ34" s="116"/>
      <c r="FA34" s="116"/>
      <c r="FB34" s="116"/>
      <c r="FC34" s="116"/>
      <c r="FD34" s="116"/>
      <c r="FE34" s="116"/>
      <c r="FF34" s="116"/>
      <c r="FG34" s="116"/>
      <c r="FH34" s="116"/>
      <c r="FI34" s="116"/>
      <c r="FJ34" s="116"/>
      <c r="FK34" s="116"/>
      <c r="FL34" s="116"/>
      <c r="FM34" s="116"/>
      <c r="FN34" s="116"/>
      <c r="FO34" s="116"/>
      <c r="FP34" s="116"/>
      <c r="FQ34" s="116"/>
      <c r="FR34" s="116"/>
      <c r="FS34" s="116"/>
      <c r="FT34" s="116"/>
      <c r="FU34" s="116"/>
      <c r="FV34" s="116"/>
      <c r="FW34" s="116"/>
      <c r="FX34" s="116"/>
      <c r="FY34" s="116"/>
      <c r="FZ34" s="116"/>
      <c r="GA34" s="116"/>
      <c r="GB34" s="116"/>
      <c r="GC34" s="116"/>
      <c r="GD34" s="116"/>
      <c r="GE34" s="116"/>
      <c r="GF34" s="116"/>
      <c r="GG34" s="116"/>
      <c r="GH34" s="116"/>
      <c r="GI34" s="116"/>
      <c r="GJ34" s="116"/>
      <c r="GK34" s="116"/>
      <c r="GL34" s="116"/>
      <c r="GM34" s="116"/>
      <c r="GN34" s="116"/>
      <c r="GO34" s="116"/>
      <c r="GP34" s="116"/>
      <c r="GQ34" s="116"/>
      <c r="GR34" s="116"/>
      <c r="GS34" s="116"/>
      <c r="GT34" s="116"/>
      <c r="GU34" s="116"/>
      <c r="GV34" s="116"/>
      <c r="GW34" s="116"/>
      <c r="GX34" s="116"/>
      <c r="GY34" s="116"/>
      <c r="GZ34" s="116"/>
      <c r="HA34" s="116"/>
      <c r="HB34" s="116"/>
      <c r="HC34" s="116"/>
      <c r="HD34" s="116"/>
      <c r="HE34" s="116"/>
      <c r="HF34" s="116"/>
      <c r="HG34" s="116"/>
      <c r="HH34" s="116"/>
      <c r="HI34" s="116"/>
      <c r="HJ34" s="116"/>
      <c r="HK34" s="116"/>
      <c r="HL34" s="116"/>
      <c r="HM34" s="116"/>
      <c r="HN34" s="116"/>
      <c r="HO34" s="116"/>
      <c r="HP34" s="116"/>
      <c r="HQ34" s="116"/>
      <c r="HR34" s="116"/>
      <c r="HS34" s="116"/>
      <c r="HT34" s="116"/>
      <c r="HU34" s="116"/>
      <c r="HV34" s="116"/>
      <c r="HW34" s="116"/>
      <c r="HX34" s="116"/>
      <c r="HY34" s="116"/>
      <c r="HZ34" s="116"/>
      <c r="IA34" s="116"/>
      <c r="IB34" s="116"/>
      <c r="IC34" s="116"/>
      <c r="ID34" s="116"/>
      <c r="IE34" s="116"/>
      <c r="IF34" s="116"/>
      <c r="IG34" s="116"/>
      <c r="IH34" s="116"/>
      <c r="II34" s="116"/>
      <c r="IJ34" s="116"/>
      <c r="IK34" s="116"/>
      <c r="IL34" s="116"/>
      <c r="IM34" s="116"/>
      <c r="IN34" s="116"/>
      <c r="IO34" s="116"/>
      <c r="IP34" s="116"/>
      <c r="IQ34" s="116"/>
      <c r="IR34" s="116"/>
      <c r="IS34" s="116"/>
      <c r="IT34" s="116"/>
      <c r="IU34" s="116"/>
    </row>
    <row r="35" spans="1:255" x14ac:dyDescent="0.2">
      <c r="A35" s="115"/>
      <c r="B35" s="115"/>
      <c r="C35" s="116"/>
      <c r="D35" s="117"/>
      <c r="E35" s="117"/>
      <c r="F35" s="117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116"/>
      <c r="BO35" s="116"/>
      <c r="BP35" s="116"/>
      <c r="BQ35" s="116"/>
      <c r="BR35" s="116"/>
      <c r="BS35" s="116"/>
      <c r="BT35" s="116"/>
      <c r="BU35" s="116"/>
      <c r="BV35" s="116"/>
      <c r="BW35" s="116"/>
      <c r="BX35" s="116"/>
      <c r="BY35" s="116"/>
      <c r="BZ35" s="116"/>
      <c r="CA35" s="116"/>
      <c r="CB35" s="116"/>
      <c r="CC35" s="116"/>
      <c r="CD35" s="116"/>
      <c r="CE35" s="116"/>
      <c r="CF35" s="116"/>
      <c r="CG35" s="116"/>
      <c r="CH35" s="116"/>
      <c r="CI35" s="116"/>
      <c r="CJ35" s="116"/>
      <c r="CK35" s="116"/>
      <c r="CL35" s="116"/>
      <c r="CM35" s="116"/>
      <c r="CN35" s="116"/>
      <c r="CO35" s="116"/>
      <c r="CP35" s="116"/>
      <c r="CQ35" s="116"/>
      <c r="CR35" s="116"/>
      <c r="CS35" s="116"/>
      <c r="CT35" s="116"/>
      <c r="CU35" s="116"/>
      <c r="CV35" s="116"/>
      <c r="CW35" s="116"/>
      <c r="CX35" s="116"/>
      <c r="CY35" s="116"/>
      <c r="CZ35" s="116"/>
      <c r="DA35" s="116"/>
      <c r="DB35" s="116"/>
      <c r="DC35" s="116"/>
      <c r="DD35" s="116"/>
      <c r="DE35" s="116"/>
      <c r="DF35" s="116"/>
      <c r="DG35" s="116"/>
      <c r="DH35" s="116"/>
      <c r="DI35" s="116"/>
      <c r="DJ35" s="116"/>
      <c r="DK35" s="116"/>
      <c r="DL35" s="116"/>
      <c r="DM35" s="116"/>
      <c r="DN35" s="116"/>
      <c r="DO35" s="116"/>
      <c r="DP35" s="116"/>
      <c r="DQ35" s="116"/>
      <c r="DR35" s="116"/>
      <c r="DS35" s="116"/>
      <c r="DT35" s="116"/>
      <c r="DU35" s="116"/>
      <c r="DV35" s="116"/>
      <c r="DW35" s="116"/>
      <c r="DX35" s="116"/>
      <c r="DY35" s="116"/>
      <c r="DZ35" s="116"/>
      <c r="EA35" s="116"/>
      <c r="EB35" s="116"/>
      <c r="EC35" s="116"/>
      <c r="ED35" s="116"/>
      <c r="EE35" s="116"/>
      <c r="EF35" s="116"/>
      <c r="EG35" s="116"/>
      <c r="EH35" s="116"/>
      <c r="EI35" s="116"/>
      <c r="EJ35" s="116"/>
      <c r="EK35" s="116"/>
      <c r="EL35" s="116"/>
      <c r="EM35" s="116"/>
      <c r="EN35" s="116"/>
      <c r="EO35" s="116"/>
      <c r="EP35" s="116"/>
      <c r="EQ35" s="116"/>
      <c r="ER35" s="116"/>
      <c r="ES35" s="116"/>
      <c r="ET35" s="116"/>
      <c r="EU35" s="116"/>
      <c r="EV35" s="116"/>
      <c r="EW35" s="116"/>
      <c r="EX35" s="116"/>
      <c r="EY35" s="116"/>
      <c r="EZ35" s="116"/>
      <c r="FA35" s="116"/>
      <c r="FB35" s="116"/>
      <c r="FC35" s="116"/>
      <c r="FD35" s="116"/>
      <c r="FE35" s="116"/>
      <c r="FF35" s="116"/>
      <c r="FG35" s="116"/>
      <c r="FH35" s="116"/>
      <c r="FI35" s="116"/>
      <c r="FJ35" s="116"/>
      <c r="FK35" s="116"/>
      <c r="FL35" s="116"/>
      <c r="FM35" s="116"/>
      <c r="FN35" s="116"/>
      <c r="FO35" s="116"/>
      <c r="FP35" s="116"/>
      <c r="FQ35" s="116"/>
      <c r="FR35" s="116"/>
      <c r="FS35" s="116"/>
      <c r="FT35" s="116"/>
      <c r="FU35" s="116"/>
      <c r="FV35" s="116"/>
      <c r="FW35" s="116"/>
      <c r="FX35" s="116"/>
      <c r="FY35" s="116"/>
      <c r="FZ35" s="116"/>
      <c r="GA35" s="116"/>
      <c r="GB35" s="116"/>
      <c r="GC35" s="116"/>
      <c r="GD35" s="116"/>
      <c r="GE35" s="116"/>
      <c r="GF35" s="116"/>
      <c r="GG35" s="116"/>
      <c r="GH35" s="116"/>
      <c r="GI35" s="116"/>
      <c r="GJ35" s="116"/>
      <c r="GK35" s="116"/>
      <c r="GL35" s="116"/>
      <c r="GM35" s="116"/>
      <c r="GN35" s="116"/>
      <c r="GO35" s="116"/>
      <c r="GP35" s="116"/>
      <c r="GQ35" s="116"/>
      <c r="GR35" s="116"/>
      <c r="GS35" s="116"/>
      <c r="GT35" s="116"/>
      <c r="GU35" s="116"/>
      <c r="GV35" s="116"/>
      <c r="GW35" s="116"/>
      <c r="GX35" s="116"/>
      <c r="GY35" s="116"/>
      <c r="GZ35" s="116"/>
      <c r="HA35" s="116"/>
      <c r="HB35" s="116"/>
      <c r="HC35" s="116"/>
      <c r="HD35" s="116"/>
      <c r="HE35" s="116"/>
      <c r="HF35" s="116"/>
      <c r="HG35" s="116"/>
      <c r="HH35" s="116"/>
      <c r="HI35" s="116"/>
      <c r="HJ35" s="116"/>
      <c r="HK35" s="116"/>
      <c r="HL35" s="116"/>
      <c r="HM35" s="116"/>
      <c r="HN35" s="116"/>
      <c r="HO35" s="116"/>
      <c r="HP35" s="116"/>
      <c r="HQ35" s="116"/>
      <c r="HR35" s="116"/>
      <c r="HS35" s="116"/>
      <c r="HT35" s="116"/>
      <c r="HU35" s="116"/>
      <c r="HV35" s="116"/>
      <c r="HW35" s="116"/>
      <c r="HX35" s="116"/>
      <c r="HY35" s="116"/>
      <c r="HZ35" s="116"/>
      <c r="IA35" s="116"/>
      <c r="IB35" s="116"/>
      <c r="IC35" s="116"/>
      <c r="ID35" s="116"/>
      <c r="IE35" s="116"/>
      <c r="IF35" s="116"/>
      <c r="IG35" s="116"/>
      <c r="IH35" s="116"/>
      <c r="II35" s="116"/>
      <c r="IJ35" s="116"/>
      <c r="IK35" s="116"/>
      <c r="IL35" s="116"/>
      <c r="IM35" s="116"/>
      <c r="IN35" s="116"/>
      <c r="IO35" s="116"/>
      <c r="IP35" s="116"/>
      <c r="IQ35" s="116"/>
      <c r="IR35" s="116"/>
      <c r="IS35" s="116"/>
      <c r="IT35" s="116"/>
      <c r="IU35" s="116"/>
    </row>
    <row r="38" spans="1:255" x14ac:dyDescent="0.2">
      <c r="A38" s="115"/>
      <c r="B38" s="115"/>
      <c r="C38" s="116"/>
      <c r="D38" s="117"/>
      <c r="E38" s="117"/>
      <c r="F38" s="117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  <c r="DJ38" s="116"/>
      <c r="DK38" s="116"/>
      <c r="DL38" s="116"/>
      <c r="DM38" s="116"/>
      <c r="DN38" s="116"/>
      <c r="DO38" s="116"/>
      <c r="DP38" s="116"/>
      <c r="DQ38" s="116"/>
      <c r="DR38" s="116"/>
      <c r="DS38" s="116"/>
      <c r="DT38" s="116"/>
      <c r="DU38" s="116"/>
      <c r="DV38" s="116"/>
      <c r="DW38" s="116"/>
      <c r="DX38" s="116"/>
      <c r="DY38" s="116"/>
      <c r="DZ38" s="116"/>
      <c r="EA38" s="116"/>
      <c r="EB38" s="116"/>
      <c r="EC38" s="116"/>
      <c r="ED38" s="116"/>
      <c r="EE38" s="116"/>
      <c r="EF38" s="116"/>
      <c r="EG38" s="116"/>
      <c r="EH38" s="116"/>
      <c r="EI38" s="116"/>
      <c r="EJ38" s="116"/>
      <c r="EK38" s="116"/>
      <c r="EL38" s="116"/>
      <c r="EM38" s="116"/>
      <c r="EN38" s="116"/>
      <c r="EO38" s="116"/>
      <c r="EP38" s="116"/>
      <c r="EQ38" s="116"/>
      <c r="ER38" s="116"/>
      <c r="ES38" s="116"/>
      <c r="ET38" s="116"/>
      <c r="EU38" s="116"/>
      <c r="EV38" s="116"/>
      <c r="EW38" s="116"/>
      <c r="EX38" s="116"/>
      <c r="EY38" s="116"/>
      <c r="EZ38" s="116"/>
      <c r="FA38" s="116"/>
      <c r="FB38" s="116"/>
      <c r="FC38" s="116"/>
      <c r="FD38" s="116"/>
      <c r="FE38" s="116"/>
      <c r="FF38" s="116"/>
      <c r="FG38" s="116"/>
      <c r="FH38" s="116"/>
      <c r="FI38" s="116"/>
      <c r="FJ38" s="116"/>
      <c r="FK38" s="116"/>
      <c r="FL38" s="116"/>
      <c r="FM38" s="116"/>
      <c r="FN38" s="116"/>
      <c r="FO38" s="116"/>
      <c r="FP38" s="116"/>
      <c r="FQ38" s="116"/>
      <c r="FR38" s="116"/>
      <c r="FS38" s="116"/>
      <c r="FT38" s="116"/>
      <c r="FU38" s="116"/>
      <c r="FV38" s="116"/>
      <c r="FW38" s="116"/>
      <c r="FX38" s="116"/>
      <c r="FY38" s="116"/>
      <c r="FZ38" s="116"/>
      <c r="GA38" s="116"/>
      <c r="GB38" s="116"/>
      <c r="GC38" s="116"/>
      <c r="GD38" s="116"/>
      <c r="GE38" s="116"/>
      <c r="GF38" s="116"/>
      <c r="GG38" s="116"/>
      <c r="GH38" s="116"/>
      <c r="GI38" s="116"/>
      <c r="GJ38" s="116"/>
      <c r="GK38" s="116"/>
      <c r="GL38" s="116"/>
      <c r="GM38" s="116"/>
      <c r="GN38" s="116"/>
      <c r="GO38" s="116"/>
      <c r="GP38" s="116"/>
      <c r="GQ38" s="116"/>
      <c r="GR38" s="116"/>
      <c r="GS38" s="116"/>
      <c r="GT38" s="116"/>
      <c r="GU38" s="116"/>
      <c r="GV38" s="116"/>
      <c r="GW38" s="116"/>
      <c r="GX38" s="116"/>
      <c r="GY38" s="116"/>
      <c r="GZ38" s="116"/>
      <c r="HA38" s="116"/>
      <c r="HB38" s="116"/>
      <c r="HC38" s="116"/>
      <c r="HD38" s="116"/>
      <c r="HE38" s="116"/>
      <c r="HF38" s="116"/>
      <c r="HG38" s="116"/>
      <c r="HH38" s="116"/>
      <c r="HI38" s="116"/>
      <c r="HJ38" s="116"/>
      <c r="HK38" s="116"/>
      <c r="HL38" s="116"/>
      <c r="HM38" s="116"/>
      <c r="HN38" s="116"/>
      <c r="HO38" s="116"/>
      <c r="HP38" s="116"/>
      <c r="HQ38" s="116"/>
      <c r="HR38" s="116"/>
      <c r="HS38" s="116"/>
      <c r="HT38" s="116"/>
      <c r="HU38" s="116"/>
      <c r="HV38" s="116"/>
      <c r="HW38" s="116"/>
      <c r="HX38" s="116"/>
      <c r="HY38" s="116"/>
      <c r="HZ38" s="116"/>
      <c r="IA38" s="116"/>
      <c r="IB38" s="116"/>
      <c r="IC38" s="116"/>
      <c r="ID38" s="116"/>
      <c r="IE38" s="116"/>
      <c r="IF38" s="116"/>
      <c r="IG38" s="116"/>
      <c r="IH38" s="116"/>
      <c r="II38" s="116"/>
      <c r="IJ38" s="116"/>
      <c r="IK38" s="116"/>
      <c r="IL38" s="116"/>
      <c r="IM38" s="116"/>
      <c r="IN38" s="116"/>
      <c r="IO38" s="116"/>
      <c r="IP38" s="116"/>
      <c r="IQ38" s="116"/>
      <c r="IR38" s="116"/>
      <c r="IS38" s="116"/>
      <c r="IT38" s="116"/>
      <c r="IU38" s="116"/>
    </row>
  </sheetData>
  <mergeCells count="53">
    <mergeCell ref="A27:C27"/>
    <mergeCell ref="D27:F27"/>
    <mergeCell ref="A28:C28"/>
    <mergeCell ref="D28:F28"/>
    <mergeCell ref="A29:F29"/>
    <mergeCell ref="A24:C24"/>
    <mergeCell ref="D24:F24"/>
    <mergeCell ref="A25:C25"/>
    <mergeCell ref="D25:F25"/>
    <mergeCell ref="A26:C26"/>
    <mergeCell ref="D26:F26"/>
    <mergeCell ref="A21:C21"/>
    <mergeCell ref="D21:F21"/>
    <mergeCell ref="A22:C22"/>
    <mergeCell ref="D22:F22"/>
    <mergeCell ref="A23:C23"/>
    <mergeCell ref="D23:F23"/>
    <mergeCell ref="A18:C18"/>
    <mergeCell ref="D18:F18"/>
    <mergeCell ref="A19:C19"/>
    <mergeCell ref="D19:F19"/>
    <mergeCell ref="A20:C20"/>
    <mergeCell ref="D20:F20"/>
    <mergeCell ref="A15:C15"/>
    <mergeCell ref="D15:F15"/>
    <mergeCell ref="A16:C16"/>
    <mergeCell ref="D16:F16"/>
    <mergeCell ref="A17:C17"/>
    <mergeCell ref="D17:F17"/>
    <mergeCell ref="A12:C12"/>
    <mergeCell ref="D12:F12"/>
    <mergeCell ref="A13:C13"/>
    <mergeCell ref="D13:F13"/>
    <mergeCell ref="A14:C14"/>
    <mergeCell ref="D14:F14"/>
    <mergeCell ref="A9:C9"/>
    <mergeCell ref="D9:F9"/>
    <mergeCell ref="A10:C10"/>
    <mergeCell ref="D10:F10"/>
    <mergeCell ref="A11:C11"/>
    <mergeCell ref="D11:F11"/>
    <mergeCell ref="A6:C6"/>
    <mergeCell ref="D6:F6"/>
    <mergeCell ref="A7:C7"/>
    <mergeCell ref="D7:F7"/>
    <mergeCell ref="A8:C8"/>
    <mergeCell ref="D8:F8"/>
    <mergeCell ref="A1:F1"/>
    <mergeCell ref="B2:H2"/>
    <mergeCell ref="B3:H3"/>
    <mergeCell ref="A4:F4"/>
    <mergeCell ref="A5:C5"/>
    <mergeCell ref="D5:F5"/>
  </mergeCells>
  <pageMargins left="0.51180555555555596" right="0.51180555555555596" top="0.78749999999999998" bottom="0.78749999999999998" header="0.511811023622047" footer="0.31527777777777799"/>
  <pageSetup paperSize="9" scale="64" fitToHeight="0" orientation="portrait" horizontalDpi="300" verticalDpi="300" r:id="rId1"/>
  <headerFooter>
    <oddFooter>&amp;CDemonstrativo dos Encargos Sociais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931"/>
  <sheetViews>
    <sheetView tabSelected="1" view="pageLayout" zoomScale="148" zoomScaleNormal="110" zoomScalePageLayoutView="148" workbookViewId="0">
      <selection activeCell="E21" sqref="E21"/>
    </sheetView>
  </sheetViews>
  <sheetFormatPr defaultColWidth="7.5703125" defaultRowHeight="12.75" x14ac:dyDescent="0.25"/>
  <cols>
    <col min="1" max="1" width="4.85546875" style="3" customWidth="1"/>
    <col min="2" max="2" width="6.140625" style="29" customWidth="1"/>
    <col min="3" max="3" width="36" style="3" customWidth="1"/>
    <col min="4" max="4" width="3.42578125" style="3" customWidth="1"/>
    <col min="5" max="5" width="5" style="30" customWidth="1"/>
    <col min="6" max="6" width="8.42578125" style="30" customWidth="1"/>
    <col min="7" max="7" width="13.42578125" style="31" customWidth="1"/>
    <col min="8" max="16384" width="7.5703125" style="3"/>
  </cols>
  <sheetData>
    <row r="1" spans="1:7" ht="11.25" customHeight="1" x14ac:dyDescent="0.25">
      <c r="A1" s="1" t="s">
        <v>0</v>
      </c>
      <c r="B1" s="2" t="str">
        <f>'[1]Consolidada Compl B196 Reforma'!B1</f>
        <v>Execução de obras e serviços para reforma da Sede da Polícia Penal do Estado de São Paulo</v>
      </c>
      <c r="C1" s="2"/>
      <c r="D1" s="2"/>
      <c r="E1" s="2"/>
      <c r="F1" s="2"/>
      <c r="G1" s="2"/>
    </row>
    <row r="2" spans="1:7" ht="13.5" customHeight="1" x14ac:dyDescent="0.25">
      <c r="A2" s="4" t="s">
        <v>1</v>
      </c>
      <c r="B2" s="2" t="s">
        <v>2</v>
      </c>
      <c r="C2" s="2"/>
      <c r="D2" s="2"/>
      <c r="E2" s="2"/>
      <c r="F2" s="2"/>
      <c r="G2" s="2"/>
    </row>
    <row r="3" spans="1:7" ht="14.25" customHeight="1" thickBot="1" x14ac:dyDescent="0.3">
      <c r="A3" s="142" t="s">
        <v>3</v>
      </c>
      <c r="B3" s="142"/>
      <c r="C3" s="142"/>
      <c r="D3" s="142"/>
      <c r="E3" s="142"/>
      <c r="F3" s="142"/>
      <c r="G3" s="142"/>
    </row>
    <row r="4" spans="1:7" ht="26.25" customHeight="1" thickBot="1" x14ac:dyDescent="0.3">
      <c r="A4" s="5" t="s">
        <v>4</v>
      </c>
      <c r="B4" s="6" t="s">
        <v>5</v>
      </c>
      <c r="C4" s="7" t="s">
        <v>6</v>
      </c>
      <c r="D4" s="6" t="s">
        <v>7</v>
      </c>
      <c r="E4" s="8" t="s">
        <v>8</v>
      </c>
      <c r="F4" s="8" t="s">
        <v>9</v>
      </c>
      <c r="G4" s="9" t="s">
        <v>10</v>
      </c>
    </row>
    <row r="5" spans="1:7" ht="22.5" customHeight="1" x14ac:dyDescent="0.25">
      <c r="A5" s="10" t="s">
        <v>11</v>
      </c>
      <c r="B5" s="11" t="s">
        <v>12</v>
      </c>
      <c r="C5" s="12" t="s">
        <v>13</v>
      </c>
      <c r="D5" s="11" t="s">
        <v>14</v>
      </c>
      <c r="E5" s="13">
        <v>60</v>
      </c>
      <c r="F5" s="13"/>
      <c r="G5" s="14">
        <f t="shared" ref="G5:G68" si="0">ROUND(E5*F5,2)</f>
        <v>0</v>
      </c>
    </row>
    <row r="6" spans="1:7" ht="18" x14ac:dyDescent="0.25">
      <c r="A6" s="15" t="s">
        <v>15</v>
      </c>
      <c r="B6" s="16" t="s">
        <v>16</v>
      </c>
      <c r="C6" s="17" t="s">
        <v>17</v>
      </c>
      <c r="D6" s="16" t="s">
        <v>18</v>
      </c>
      <c r="E6" s="18">
        <v>1</v>
      </c>
      <c r="F6" s="19"/>
      <c r="G6" s="20">
        <f t="shared" si="0"/>
        <v>0</v>
      </c>
    </row>
    <row r="7" spans="1:7" ht="9" customHeight="1" x14ac:dyDescent="0.25">
      <c r="A7" s="15" t="s">
        <v>15</v>
      </c>
      <c r="B7" s="16" t="s">
        <v>19</v>
      </c>
      <c r="C7" s="17" t="s">
        <v>20</v>
      </c>
      <c r="D7" s="16" t="s">
        <v>18</v>
      </c>
      <c r="E7" s="18">
        <v>10</v>
      </c>
      <c r="F7" s="19"/>
      <c r="G7" s="20">
        <f t="shared" si="0"/>
        <v>0</v>
      </c>
    </row>
    <row r="8" spans="1:7" ht="9" customHeight="1" x14ac:dyDescent="0.25">
      <c r="A8" s="15" t="s">
        <v>15</v>
      </c>
      <c r="B8" s="16" t="s">
        <v>21</v>
      </c>
      <c r="C8" s="17" t="s">
        <v>22</v>
      </c>
      <c r="D8" s="16" t="s">
        <v>18</v>
      </c>
      <c r="E8" s="18">
        <v>2</v>
      </c>
      <c r="F8" s="19"/>
      <c r="G8" s="20">
        <f t="shared" si="0"/>
        <v>0</v>
      </c>
    </row>
    <row r="9" spans="1:7" ht="9" customHeight="1" x14ac:dyDescent="0.25">
      <c r="A9" s="15" t="s">
        <v>15</v>
      </c>
      <c r="B9" s="16" t="s">
        <v>23</v>
      </c>
      <c r="C9" s="17" t="s">
        <v>24</v>
      </c>
      <c r="D9" s="16" t="s">
        <v>18</v>
      </c>
      <c r="E9" s="18">
        <v>17</v>
      </c>
      <c r="F9" s="19"/>
      <c r="G9" s="20">
        <f t="shared" si="0"/>
        <v>0</v>
      </c>
    </row>
    <row r="10" spans="1:7" ht="9" customHeight="1" x14ac:dyDescent="0.25">
      <c r="A10" s="15" t="s">
        <v>15</v>
      </c>
      <c r="B10" s="16" t="s">
        <v>25</v>
      </c>
      <c r="C10" s="17" t="s">
        <v>26</v>
      </c>
      <c r="D10" s="16" t="s">
        <v>18</v>
      </c>
      <c r="E10" s="18">
        <v>5</v>
      </c>
      <c r="F10" s="19"/>
      <c r="G10" s="20">
        <f t="shared" si="0"/>
        <v>0</v>
      </c>
    </row>
    <row r="11" spans="1:7" ht="9" customHeight="1" x14ac:dyDescent="0.25">
      <c r="A11" s="15" t="s">
        <v>15</v>
      </c>
      <c r="B11" s="16" t="s">
        <v>27</v>
      </c>
      <c r="C11" s="17" t="s">
        <v>28</v>
      </c>
      <c r="D11" s="16" t="s">
        <v>18</v>
      </c>
      <c r="E11" s="18">
        <v>8</v>
      </c>
      <c r="F11" s="19"/>
      <c r="G11" s="20">
        <f t="shared" si="0"/>
        <v>0</v>
      </c>
    </row>
    <row r="12" spans="1:7" ht="9" customHeight="1" x14ac:dyDescent="0.25">
      <c r="A12" s="15" t="s">
        <v>15</v>
      </c>
      <c r="B12" s="16" t="s">
        <v>29</v>
      </c>
      <c r="C12" s="17" t="s">
        <v>30</v>
      </c>
      <c r="D12" s="16" t="s">
        <v>18</v>
      </c>
      <c r="E12" s="18">
        <v>3</v>
      </c>
      <c r="F12" s="19"/>
      <c r="G12" s="20">
        <f t="shared" si="0"/>
        <v>0</v>
      </c>
    </row>
    <row r="13" spans="1:7" ht="9" customHeight="1" x14ac:dyDescent="0.25">
      <c r="A13" s="15" t="s">
        <v>15</v>
      </c>
      <c r="B13" s="16" t="s">
        <v>31</v>
      </c>
      <c r="C13" s="17" t="s">
        <v>32</v>
      </c>
      <c r="D13" s="16" t="s">
        <v>18</v>
      </c>
      <c r="E13" s="18">
        <v>13</v>
      </c>
      <c r="F13" s="19"/>
      <c r="G13" s="20">
        <f t="shared" si="0"/>
        <v>0</v>
      </c>
    </row>
    <row r="14" spans="1:7" ht="9" customHeight="1" x14ac:dyDescent="0.25">
      <c r="A14" s="15" t="s">
        <v>15</v>
      </c>
      <c r="B14" s="16" t="s">
        <v>33</v>
      </c>
      <c r="C14" s="17" t="s">
        <v>34</v>
      </c>
      <c r="D14" s="16" t="s">
        <v>18</v>
      </c>
      <c r="E14" s="18">
        <v>2</v>
      </c>
      <c r="F14" s="19"/>
      <c r="G14" s="20">
        <f t="shared" si="0"/>
        <v>0</v>
      </c>
    </row>
    <row r="15" spans="1:7" ht="21.75" customHeight="1" x14ac:dyDescent="0.25">
      <c r="A15" s="15" t="s">
        <v>15</v>
      </c>
      <c r="B15" s="16" t="s">
        <v>35</v>
      </c>
      <c r="C15" s="17" t="s">
        <v>36</v>
      </c>
      <c r="D15" s="16" t="s">
        <v>37</v>
      </c>
      <c r="E15" s="18">
        <v>1</v>
      </c>
      <c r="F15" s="19"/>
      <c r="G15" s="20">
        <f t="shared" si="0"/>
        <v>0</v>
      </c>
    </row>
    <row r="16" spans="1:7" ht="18" customHeight="1" x14ac:dyDescent="0.25">
      <c r="A16" s="15" t="s">
        <v>15</v>
      </c>
      <c r="B16" s="16" t="s">
        <v>38</v>
      </c>
      <c r="C16" s="17" t="s">
        <v>39</v>
      </c>
      <c r="D16" s="16" t="s">
        <v>40</v>
      </c>
      <c r="E16" s="18">
        <v>29390.82</v>
      </c>
      <c r="F16" s="19"/>
      <c r="G16" s="20">
        <f t="shared" si="0"/>
        <v>0</v>
      </c>
    </row>
    <row r="17" spans="1:8" ht="9" customHeight="1" x14ac:dyDescent="0.25">
      <c r="A17" s="15" t="s">
        <v>15</v>
      </c>
      <c r="B17" s="16" t="s">
        <v>41</v>
      </c>
      <c r="C17" s="17" t="s">
        <v>42</v>
      </c>
      <c r="D17" s="16" t="s">
        <v>43</v>
      </c>
      <c r="E17" s="18">
        <v>1063.92</v>
      </c>
      <c r="F17" s="19"/>
      <c r="G17" s="20">
        <f t="shared" si="0"/>
        <v>0</v>
      </c>
    </row>
    <row r="18" spans="1:8" ht="18" customHeight="1" x14ac:dyDescent="0.25">
      <c r="A18" s="15" t="s">
        <v>15</v>
      </c>
      <c r="B18" s="16" t="s">
        <v>44</v>
      </c>
      <c r="C18" s="17" t="s">
        <v>45</v>
      </c>
      <c r="D18" s="16" t="s">
        <v>46</v>
      </c>
      <c r="E18" s="18">
        <v>11</v>
      </c>
      <c r="F18" s="19"/>
      <c r="G18" s="20">
        <f t="shared" si="0"/>
        <v>0</v>
      </c>
    </row>
    <row r="19" spans="1:8" ht="18" customHeight="1" x14ac:dyDescent="0.25">
      <c r="A19" s="15" t="s">
        <v>15</v>
      </c>
      <c r="B19" s="16" t="s">
        <v>47</v>
      </c>
      <c r="C19" s="17" t="s">
        <v>48</v>
      </c>
      <c r="D19" s="16" t="s">
        <v>46</v>
      </c>
      <c r="E19" s="18">
        <v>11</v>
      </c>
      <c r="F19" s="19"/>
      <c r="G19" s="20">
        <f t="shared" si="0"/>
        <v>0</v>
      </c>
    </row>
    <row r="20" spans="1:8" ht="26.25" customHeight="1" x14ac:dyDescent="0.25">
      <c r="A20" s="15" t="s">
        <v>15</v>
      </c>
      <c r="B20" s="16" t="s">
        <v>49</v>
      </c>
      <c r="C20" s="17" t="s">
        <v>50</v>
      </c>
      <c r="D20" s="16" t="s">
        <v>46</v>
      </c>
      <c r="E20" s="18">
        <v>11</v>
      </c>
      <c r="F20" s="19"/>
      <c r="G20" s="20">
        <f t="shared" si="0"/>
        <v>0</v>
      </c>
    </row>
    <row r="21" spans="1:8" s="21" customFormat="1" ht="12.75" customHeight="1" x14ac:dyDescent="0.25">
      <c r="A21" s="15" t="s">
        <v>15</v>
      </c>
      <c r="B21" s="16" t="s">
        <v>51</v>
      </c>
      <c r="C21" s="17" t="s">
        <v>52</v>
      </c>
      <c r="D21" s="16" t="s">
        <v>46</v>
      </c>
      <c r="E21" s="18">
        <v>11</v>
      </c>
      <c r="F21" s="19"/>
      <c r="G21" s="20">
        <f t="shared" si="0"/>
        <v>0</v>
      </c>
      <c r="H21" s="3"/>
    </row>
    <row r="22" spans="1:8" s="21" customFormat="1" ht="18" customHeight="1" x14ac:dyDescent="0.25">
      <c r="A22" s="15" t="s">
        <v>15</v>
      </c>
      <c r="B22" s="16" t="s">
        <v>53</v>
      </c>
      <c r="C22" s="17" t="s">
        <v>54</v>
      </c>
      <c r="D22" s="16" t="s">
        <v>40</v>
      </c>
      <c r="E22" s="18">
        <v>154</v>
      </c>
      <c r="F22" s="19"/>
      <c r="G22" s="20">
        <f t="shared" si="0"/>
        <v>0</v>
      </c>
      <c r="H22" s="3"/>
    </row>
    <row r="23" spans="1:8" s="21" customFormat="1" ht="18" customHeight="1" x14ac:dyDescent="0.25">
      <c r="A23" s="15" t="s">
        <v>15</v>
      </c>
      <c r="B23" s="16" t="s">
        <v>55</v>
      </c>
      <c r="C23" s="17" t="s">
        <v>56</v>
      </c>
      <c r="D23" s="16" t="s">
        <v>43</v>
      </c>
      <c r="E23" s="18">
        <v>4268</v>
      </c>
      <c r="F23" s="19"/>
      <c r="G23" s="20">
        <f t="shared" si="0"/>
        <v>0</v>
      </c>
      <c r="H23" s="3"/>
    </row>
    <row r="24" spans="1:8" ht="18" customHeight="1" x14ac:dyDescent="0.25">
      <c r="A24" s="15" t="s">
        <v>15</v>
      </c>
      <c r="B24" s="16" t="s">
        <v>57</v>
      </c>
      <c r="C24" s="17" t="s">
        <v>58</v>
      </c>
      <c r="D24" s="16" t="s">
        <v>40</v>
      </c>
      <c r="E24" s="18">
        <v>685</v>
      </c>
      <c r="F24" s="19"/>
      <c r="G24" s="20">
        <f t="shared" si="0"/>
        <v>0</v>
      </c>
    </row>
    <row r="25" spans="1:8" ht="16.5" customHeight="1" x14ac:dyDescent="0.25">
      <c r="A25" s="15" t="s">
        <v>15</v>
      </c>
      <c r="B25" s="16" t="s">
        <v>59</v>
      </c>
      <c r="C25" s="17" t="s">
        <v>60</v>
      </c>
      <c r="D25" s="16" t="s">
        <v>61</v>
      </c>
      <c r="E25" s="18">
        <v>1703</v>
      </c>
      <c r="F25" s="19"/>
      <c r="G25" s="20">
        <f t="shared" si="0"/>
        <v>0</v>
      </c>
    </row>
    <row r="26" spans="1:8" ht="20.25" customHeight="1" x14ac:dyDescent="0.25">
      <c r="A26" s="15" t="s">
        <v>15</v>
      </c>
      <c r="B26" s="16" t="s">
        <v>62</v>
      </c>
      <c r="C26" s="17" t="s">
        <v>63</v>
      </c>
      <c r="D26" s="16" t="s">
        <v>64</v>
      </c>
      <c r="E26" s="18">
        <v>605</v>
      </c>
      <c r="F26" s="19"/>
      <c r="G26" s="20">
        <f t="shared" si="0"/>
        <v>0</v>
      </c>
    </row>
    <row r="27" spans="1:8" ht="9" customHeight="1" x14ac:dyDescent="0.25">
      <c r="A27" s="15" t="s">
        <v>15</v>
      </c>
      <c r="B27" s="16" t="s">
        <v>65</v>
      </c>
      <c r="C27" s="17" t="s">
        <v>66</v>
      </c>
      <c r="D27" s="16" t="s">
        <v>40</v>
      </c>
      <c r="E27" s="18">
        <v>12</v>
      </c>
      <c r="F27" s="19"/>
      <c r="G27" s="20">
        <f t="shared" si="0"/>
        <v>0</v>
      </c>
    </row>
    <row r="28" spans="1:8" s="21" customFormat="1" ht="31.5" customHeight="1" x14ac:dyDescent="0.25">
      <c r="A28" s="15" t="s">
        <v>15</v>
      </c>
      <c r="B28" s="16" t="s">
        <v>67</v>
      </c>
      <c r="C28" s="17" t="s">
        <v>68</v>
      </c>
      <c r="D28" s="16" t="s">
        <v>40</v>
      </c>
      <c r="E28" s="18">
        <v>1322.67</v>
      </c>
      <c r="F28" s="19"/>
      <c r="G28" s="20">
        <f t="shared" si="0"/>
        <v>0</v>
      </c>
      <c r="H28" s="3"/>
    </row>
    <row r="29" spans="1:8" s="21" customFormat="1" ht="24" customHeight="1" x14ac:dyDescent="0.25">
      <c r="A29" s="15" t="s">
        <v>15</v>
      </c>
      <c r="B29" s="16" t="s">
        <v>69</v>
      </c>
      <c r="C29" s="17" t="s">
        <v>70</v>
      </c>
      <c r="D29" s="16" t="s">
        <v>40</v>
      </c>
      <c r="E29" s="18">
        <v>600</v>
      </c>
      <c r="F29" s="19"/>
      <c r="G29" s="20">
        <f t="shared" si="0"/>
        <v>0</v>
      </c>
      <c r="H29" s="3"/>
    </row>
    <row r="30" spans="1:8" ht="12" customHeight="1" x14ac:dyDescent="0.25">
      <c r="A30" s="15" t="s">
        <v>15</v>
      </c>
      <c r="B30" s="16" t="s">
        <v>71</v>
      </c>
      <c r="C30" s="17" t="s">
        <v>72</v>
      </c>
      <c r="D30" s="16" t="s">
        <v>40</v>
      </c>
      <c r="E30" s="18">
        <v>715</v>
      </c>
      <c r="F30" s="19"/>
      <c r="G30" s="20">
        <f t="shared" si="0"/>
        <v>0</v>
      </c>
    </row>
    <row r="31" spans="1:8" ht="9" customHeight="1" x14ac:dyDescent="0.25">
      <c r="A31" s="15" t="s">
        <v>15</v>
      </c>
      <c r="B31" s="16" t="s">
        <v>73</v>
      </c>
      <c r="C31" s="17" t="s">
        <v>74</v>
      </c>
      <c r="D31" s="16" t="s">
        <v>43</v>
      </c>
      <c r="E31" s="18">
        <v>350</v>
      </c>
      <c r="F31" s="19"/>
      <c r="G31" s="20">
        <f t="shared" si="0"/>
        <v>0</v>
      </c>
    </row>
    <row r="32" spans="1:8" ht="12.75" customHeight="1" x14ac:dyDescent="0.25">
      <c r="A32" s="15" t="s">
        <v>15</v>
      </c>
      <c r="B32" s="16" t="s">
        <v>75</v>
      </c>
      <c r="C32" s="17" t="s">
        <v>76</v>
      </c>
      <c r="D32" s="16" t="s">
        <v>40</v>
      </c>
      <c r="E32" s="18">
        <v>614.71</v>
      </c>
      <c r="F32" s="19"/>
      <c r="G32" s="20">
        <f t="shared" si="0"/>
        <v>0</v>
      </c>
    </row>
    <row r="33" spans="1:7" ht="12.75" customHeight="1" x14ac:dyDescent="0.25">
      <c r="A33" s="15" t="s">
        <v>15</v>
      </c>
      <c r="B33" s="16" t="s">
        <v>77</v>
      </c>
      <c r="C33" s="17" t="s">
        <v>78</v>
      </c>
      <c r="D33" s="16" t="s">
        <v>79</v>
      </c>
      <c r="E33" s="18">
        <v>1</v>
      </c>
      <c r="F33" s="19"/>
      <c r="G33" s="20">
        <f t="shared" si="0"/>
        <v>0</v>
      </c>
    </row>
    <row r="34" spans="1:7" ht="12.75" customHeight="1" x14ac:dyDescent="0.25">
      <c r="A34" s="15" t="s">
        <v>15</v>
      </c>
      <c r="B34" s="16" t="s">
        <v>80</v>
      </c>
      <c r="C34" s="17" t="s">
        <v>81</v>
      </c>
      <c r="D34" s="16" t="s">
        <v>82</v>
      </c>
      <c r="E34" s="18">
        <v>123</v>
      </c>
      <c r="F34" s="19"/>
      <c r="G34" s="20">
        <f t="shared" si="0"/>
        <v>0</v>
      </c>
    </row>
    <row r="35" spans="1:7" ht="12.75" customHeight="1" x14ac:dyDescent="0.25">
      <c r="A35" s="15" t="s">
        <v>15</v>
      </c>
      <c r="B35" s="16" t="s">
        <v>83</v>
      </c>
      <c r="C35" s="17" t="s">
        <v>84</v>
      </c>
      <c r="D35" s="16" t="s">
        <v>82</v>
      </c>
      <c r="E35" s="18">
        <v>15.78</v>
      </c>
      <c r="F35" s="19"/>
      <c r="G35" s="20">
        <f t="shared" si="0"/>
        <v>0</v>
      </c>
    </row>
    <row r="36" spans="1:7" ht="25.5" customHeight="1" x14ac:dyDescent="0.25">
      <c r="A36" s="15" t="s">
        <v>15</v>
      </c>
      <c r="B36" s="16" t="s">
        <v>85</v>
      </c>
      <c r="C36" s="17" t="s">
        <v>86</v>
      </c>
      <c r="D36" s="16" t="s">
        <v>82</v>
      </c>
      <c r="E36" s="18">
        <v>50</v>
      </c>
      <c r="F36" s="19"/>
      <c r="G36" s="20">
        <f t="shared" si="0"/>
        <v>0</v>
      </c>
    </row>
    <row r="37" spans="1:7" ht="24.75" customHeight="1" x14ac:dyDescent="0.25">
      <c r="A37" s="15" t="s">
        <v>15</v>
      </c>
      <c r="B37" s="16" t="s">
        <v>87</v>
      </c>
      <c r="C37" s="17" t="s">
        <v>88</v>
      </c>
      <c r="D37" s="16" t="s">
        <v>40</v>
      </c>
      <c r="E37" s="18">
        <v>17.91</v>
      </c>
      <c r="F37" s="19"/>
      <c r="G37" s="20">
        <f t="shared" si="0"/>
        <v>0</v>
      </c>
    </row>
    <row r="38" spans="1:7" ht="18" customHeight="1" x14ac:dyDescent="0.25">
      <c r="A38" s="15" t="s">
        <v>15</v>
      </c>
      <c r="B38" s="16" t="s">
        <v>89</v>
      </c>
      <c r="C38" s="17" t="s">
        <v>90</v>
      </c>
      <c r="D38" s="16" t="s">
        <v>82</v>
      </c>
      <c r="E38" s="18">
        <v>214.86</v>
      </c>
      <c r="F38" s="19"/>
      <c r="G38" s="20">
        <f t="shared" si="0"/>
        <v>0</v>
      </c>
    </row>
    <row r="39" spans="1:7" ht="12.75" customHeight="1" x14ac:dyDescent="0.25">
      <c r="A39" s="15" t="s">
        <v>15</v>
      </c>
      <c r="B39" s="16" t="s">
        <v>91</v>
      </c>
      <c r="C39" s="17" t="s">
        <v>92</v>
      </c>
      <c r="D39" s="16" t="s">
        <v>40</v>
      </c>
      <c r="E39" s="18">
        <v>227.78</v>
      </c>
      <c r="F39" s="19"/>
      <c r="G39" s="20">
        <f t="shared" si="0"/>
        <v>0</v>
      </c>
    </row>
    <row r="40" spans="1:7" ht="9" customHeight="1" x14ac:dyDescent="0.25">
      <c r="A40" s="15" t="s">
        <v>15</v>
      </c>
      <c r="B40" s="16" t="s">
        <v>93</v>
      </c>
      <c r="C40" s="17" t="s">
        <v>94</v>
      </c>
      <c r="D40" s="16" t="s">
        <v>40</v>
      </c>
      <c r="E40" s="18">
        <v>35</v>
      </c>
      <c r="F40" s="19"/>
      <c r="G40" s="20">
        <f t="shared" si="0"/>
        <v>0</v>
      </c>
    </row>
    <row r="41" spans="1:7" ht="20.25" customHeight="1" x14ac:dyDescent="0.25">
      <c r="A41" s="15" t="s">
        <v>15</v>
      </c>
      <c r="B41" s="16" t="s">
        <v>95</v>
      </c>
      <c r="C41" s="17" t="s">
        <v>96</v>
      </c>
      <c r="D41" s="16" t="s">
        <v>40</v>
      </c>
      <c r="E41" s="18">
        <v>1131.5999999999999</v>
      </c>
      <c r="F41" s="19"/>
      <c r="G41" s="20">
        <f t="shared" si="0"/>
        <v>0</v>
      </c>
    </row>
    <row r="42" spans="1:7" ht="18" customHeight="1" x14ac:dyDescent="0.25">
      <c r="A42" s="15" t="s">
        <v>15</v>
      </c>
      <c r="B42" s="16" t="s">
        <v>97</v>
      </c>
      <c r="C42" s="17" t="s">
        <v>98</v>
      </c>
      <c r="D42" s="16" t="s">
        <v>43</v>
      </c>
      <c r="E42" s="18">
        <v>505</v>
      </c>
      <c r="F42" s="19"/>
      <c r="G42" s="20">
        <f t="shared" si="0"/>
        <v>0</v>
      </c>
    </row>
    <row r="43" spans="1:7" ht="9" customHeight="1" x14ac:dyDescent="0.25">
      <c r="A43" s="15" t="s">
        <v>15</v>
      </c>
      <c r="B43" s="16" t="s">
        <v>99</v>
      </c>
      <c r="C43" s="17" t="s">
        <v>100</v>
      </c>
      <c r="D43" s="16" t="s">
        <v>40</v>
      </c>
      <c r="E43" s="18">
        <v>600</v>
      </c>
      <c r="F43" s="19"/>
      <c r="G43" s="20">
        <f t="shared" si="0"/>
        <v>0</v>
      </c>
    </row>
    <row r="44" spans="1:7" ht="21.75" customHeight="1" x14ac:dyDescent="0.25">
      <c r="A44" s="15" t="s">
        <v>15</v>
      </c>
      <c r="B44" s="16" t="s">
        <v>101</v>
      </c>
      <c r="C44" s="17" t="s">
        <v>102</v>
      </c>
      <c r="D44" s="16" t="s">
        <v>40</v>
      </c>
      <c r="E44" s="18">
        <v>600</v>
      </c>
      <c r="F44" s="19"/>
      <c r="G44" s="20">
        <f t="shared" si="0"/>
        <v>0</v>
      </c>
    </row>
    <row r="45" spans="1:7" ht="21" customHeight="1" x14ac:dyDescent="0.25">
      <c r="A45" s="15" t="s">
        <v>15</v>
      </c>
      <c r="B45" s="16" t="s">
        <v>103</v>
      </c>
      <c r="C45" s="17" t="s">
        <v>104</v>
      </c>
      <c r="D45" s="16" t="s">
        <v>40</v>
      </c>
      <c r="E45" s="18">
        <v>256.63</v>
      </c>
      <c r="F45" s="19"/>
      <c r="G45" s="20">
        <f t="shared" si="0"/>
        <v>0</v>
      </c>
    </row>
    <row r="46" spans="1:7" ht="22.5" customHeight="1" x14ac:dyDescent="0.25">
      <c r="A46" s="15" t="s">
        <v>15</v>
      </c>
      <c r="B46" s="16" t="s">
        <v>105</v>
      </c>
      <c r="C46" s="17" t="s">
        <v>106</v>
      </c>
      <c r="D46" s="16" t="s">
        <v>40</v>
      </c>
      <c r="E46" s="18">
        <v>1</v>
      </c>
      <c r="F46" s="19"/>
      <c r="G46" s="20">
        <f t="shared" si="0"/>
        <v>0</v>
      </c>
    </row>
    <row r="47" spans="1:7" ht="9" customHeight="1" x14ac:dyDescent="0.25">
      <c r="A47" s="15" t="s">
        <v>15</v>
      </c>
      <c r="B47" s="16" t="s">
        <v>107</v>
      </c>
      <c r="C47" s="17" t="s">
        <v>108</v>
      </c>
      <c r="D47" s="16" t="s">
        <v>40</v>
      </c>
      <c r="E47" s="18">
        <v>225</v>
      </c>
      <c r="F47" s="19"/>
      <c r="G47" s="20">
        <f t="shared" si="0"/>
        <v>0</v>
      </c>
    </row>
    <row r="48" spans="1:7" ht="9" customHeight="1" x14ac:dyDescent="0.25">
      <c r="A48" s="15" t="s">
        <v>15</v>
      </c>
      <c r="B48" s="16" t="s">
        <v>109</v>
      </c>
      <c r="C48" s="17" t="s">
        <v>110</v>
      </c>
      <c r="D48" s="16" t="s">
        <v>40</v>
      </c>
      <c r="E48" s="18">
        <v>42</v>
      </c>
      <c r="F48" s="19"/>
      <c r="G48" s="20">
        <f t="shared" si="0"/>
        <v>0</v>
      </c>
    </row>
    <row r="49" spans="1:7" ht="9" customHeight="1" x14ac:dyDescent="0.25">
      <c r="A49" s="15" t="s">
        <v>15</v>
      </c>
      <c r="B49" s="16" t="s">
        <v>111</v>
      </c>
      <c r="C49" s="17" t="s">
        <v>112</v>
      </c>
      <c r="D49" s="16" t="s">
        <v>40</v>
      </c>
      <c r="E49" s="18">
        <v>20</v>
      </c>
      <c r="F49" s="19"/>
      <c r="G49" s="20">
        <f t="shared" si="0"/>
        <v>0</v>
      </c>
    </row>
    <row r="50" spans="1:7" ht="9" customHeight="1" x14ac:dyDescent="0.25">
      <c r="A50" s="15" t="s">
        <v>15</v>
      </c>
      <c r="B50" s="16" t="s">
        <v>113</v>
      </c>
      <c r="C50" s="17" t="s">
        <v>114</v>
      </c>
      <c r="D50" s="16" t="s">
        <v>40</v>
      </c>
      <c r="E50" s="18">
        <v>20</v>
      </c>
      <c r="F50" s="19"/>
      <c r="G50" s="20">
        <f t="shared" si="0"/>
        <v>0</v>
      </c>
    </row>
    <row r="51" spans="1:7" ht="18" customHeight="1" x14ac:dyDescent="0.25">
      <c r="A51" s="15" t="s">
        <v>15</v>
      </c>
      <c r="B51" s="16" t="s">
        <v>115</v>
      </c>
      <c r="C51" s="17" t="s">
        <v>116</v>
      </c>
      <c r="D51" s="16" t="s">
        <v>40</v>
      </c>
      <c r="E51" s="18">
        <v>1046</v>
      </c>
      <c r="F51" s="19"/>
      <c r="G51" s="20">
        <f t="shared" si="0"/>
        <v>0</v>
      </c>
    </row>
    <row r="52" spans="1:7" ht="9" customHeight="1" x14ac:dyDescent="0.25">
      <c r="A52" s="15" t="s">
        <v>15</v>
      </c>
      <c r="B52" s="16" t="s">
        <v>117</v>
      </c>
      <c r="C52" s="17" t="s">
        <v>118</v>
      </c>
      <c r="D52" s="16" t="s">
        <v>40</v>
      </c>
      <c r="E52" s="18">
        <v>5810.5</v>
      </c>
      <c r="F52" s="19"/>
      <c r="G52" s="20">
        <f t="shared" si="0"/>
        <v>0</v>
      </c>
    </row>
    <row r="53" spans="1:7" ht="20.25" customHeight="1" x14ac:dyDescent="0.25">
      <c r="A53" s="15" t="s">
        <v>15</v>
      </c>
      <c r="B53" s="16" t="s">
        <v>119</v>
      </c>
      <c r="C53" s="17" t="s">
        <v>120</v>
      </c>
      <c r="D53" s="16" t="s">
        <v>43</v>
      </c>
      <c r="E53" s="18">
        <v>330.55</v>
      </c>
      <c r="F53" s="19"/>
      <c r="G53" s="20">
        <f t="shared" si="0"/>
        <v>0</v>
      </c>
    </row>
    <row r="54" spans="1:7" ht="9" customHeight="1" x14ac:dyDescent="0.25">
      <c r="A54" s="15" t="s">
        <v>15</v>
      </c>
      <c r="B54" s="16" t="s">
        <v>121</v>
      </c>
      <c r="C54" s="17" t="s">
        <v>122</v>
      </c>
      <c r="D54" s="16" t="s">
        <v>43</v>
      </c>
      <c r="E54" s="18">
        <v>170</v>
      </c>
      <c r="F54" s="19"/>
      <c r="G54" s="20">
        <f t="shared" si="0"/>
        <v>0</v>
      </c>
    </row>
    <row r="55" spans="1:7" ht="8.25" customHeight="1" x14ac:dyDescent="0.25">
      <c r="A55" s="15" t="s">
        <v>15</v>
      </c>
      <c r="B55" s="16" t="s">
        <v>123</v>
      </c>
      <c r="C55" s="17" t="s">
        <v>124</v>
      </c>
      <c r="D55" s="16" t="s">
        <v>43</v>
      </c>
      <c r="E55" s="18">
        <v>80</v>
      </c>
      <c r="F55" s="19"/>
      <c r="G55" s="20">
        <f t="shared" si="0"/>
        <v>0</v>
      </c>
    </row>
    <row r="56" spans="1:7" ht="9" customHeight="1" x14ac:dyDescent="0.25">
      <c r="A56" s="15" t="s">
        <v>15</v>
      </c>
      <c r="B56" s="16" t="s">
        <v>125</v>
      </c>
      <c r="C56" s="17" t="s">
        <v>126</v>
      </c>
      <c r="D56" s="16" t="s">
        <v>40</v>
      </c>
      <c r="E56" s="18">
        <v>303.02999999999997</v>
      </c>
      <c r="F56" s="19"/>
      <c r="G56" s="20">
        <f t="shared" si="0"/>
        <v>0</v>
      </c>
    </row>
    <row r="57" spans="1:7" ht="18" customHeight="1" x14ac:dyDescent="0.25">
      <c r="A57" s="15" t="s">
        <v>15</v>
      </c>
      <c r="B57" s="16" t="s">
        <v>127</v>
      </c>
      <c r="C57" s="17" t="s">
        <v>128</v>
      </c>
      <c r="D57" s="16" t="s">
        <v>40</v>
      </c>
      <c r="E57" s="18">
        <v>224.98</v>
      </c>
      <c r="F57" s="19"/>
      <c r="G57" s="20">
        <f t="shared" si="0"/>
        <v>0</v>
      </c>
    </row>
    <row r="58" spans="1:7" ht="9" customHeight="1" x14ac:dyDescent="0.25">
      <c r="A58" s="15" t="s">
        <v>15</v>
      </c>
      <c r="B58" s="16" t="s">
        <v>129</v>
      </c>
      <c r="C58" s="17" t="s">
        <v>130</v>
      </c>
      <c r="D58" s="16" t="s">
        <v>40</v>
      </c>
      <c r="E58" s="18">
        <v>681.58</v>
      </c>
      <c r="F58" s="19"/>
      <c r="G58" s="20">
        <f t="shared" si="0"/>
        <v>0</v>
      </c>
    </row>
    <row r="59" spans="1:7" ht="9" customHeight="1" x14ac:dyDescent="0.25">
      <c r="A59" s="15" t="s">
        <v>15</v>
      </c>
      <c r="B59" s="16" t="s">
        <v>131</v>
      </c>
      <c r="C59" s="17" t="s">
        <v>132</v>
      </c>
      <c r="D59" s="16" t="s">
        <v>40</v>
      </c>
      <c r="E59" s="18">
        <v>510.54</v>
      </c>
      <c r="F59" s="19"/>
      <c r="G59" s="20">
        <f t="shared" si="0"/>
        <v>0</v>
      </c>
    </row>
    <row r="60" spans="1:7" ht="9" customHeight="1" x14ac:dyDescent="0.25">
      <c r="A60" s="15" t="s">
        <v>15</v>
      </c>
      <c r="B60" s="16" t="s">
        <v>133</v>
      </c>
      <c r="C60" s="17" t="s">
        <v>134</v>
      </c>
      <c r="D60" s="16" t="s">
        <v>43</v>
      </c>
      <c r="E60" s="18">
        <v>231.08</v>
      </c>
      <c r="F60" s="19"/>
      <c r="G60" s="20">
        <f t="shared" si="0"/>
        <v>0</v>
      </c>
    </row>
    <row r="61" spans="1:7" ht="9" customHeight="1" x14ac:dyDescent="0.25">
      <c r="A61" s="15" t="s">
        <v>15</v>
      </c>
      <c r="B61" s="16" t="s">
        <v>135</v>
      </c>
      <c r="C61" s="17" t="s">
        <v>136</v>
      </c>
      <c r="D61" s="16" t="s">
        <v>43</v>
      </c>
      <c r="E61" s="18">
        <v>80</v>
      </c>
      <c r="F61" s="19"/>
      <c r="G61" s="20">
        <f t="shared" si="0"/>
        <v>0</v>
      </c>
    </row>
    <row r="62" spans="1:7" ht="11.25" customHeight="1" x14ac:dyDescent="0.25">
      <c r="A62" s="15" t="s">
        <v>15</v>
      </c>
      <c r="B62" s="16" t="s">
        <v>137</v>
      </c>
      <c r="C62" s="17" t="s">
        <v>138</v>
      </c>
      <c r="D62" s="16" t="s">
        <v>43</v>
      </c>
      <c r="E62" s="18">
        <v>10</v>
      </c>
      <c r="F62" s="19"/>
      <c r="G62" s="20">
        <f t="shared" si="0"/>
        <v>0</v>
      </c>
    </row>
    <row r="63" spans="1:7" ht="14.25" customHeight="1" x14ac:dyDescent="0.25">
      <c r="A63" s="15" t="s">
        <v>15</v>
      </c>
      <c r="B63" s="16" t="s">
        <v>139</v>
      </c>
      <c r="C63" s="17" t="s">
        <v>140</v>
      </c>
      <c r="D63" s="16" t="s">
        <v>40</v>
      </c>
      <c r="E63" s="18">
        <v>70</v>
      </c>
      <c r="F63" s="19"/>
      <c r="G63" s="20">
        <f t="shared" si="0"/>
        <v>0</v>
      </c>
    </row>
    <row r="64" spans="1:7" ht="18" customHeight="1" x14ac:dyDescent="0.25">
      <c r="A64" s="15" t="s">
        <v>15</v>
      </c>
      <c r="B64" s="16" t="s">
        <v>141</v>
      </c>
      <c r="C64" s="17" t="s">
        <v>142</v>
      </c>
      <c r="D64" s="16" t="s">
        <v>40</v>
      </c>
      <c r="E64" s="18">
        <v>241</v>
      </c>
      <c r="F64" s="19"/>
      <c r="G64" s="20">
        <f t="shared" si="0"/>
        <v>0</v>
      </c>
    </row>
    <row r="65" spans="1:7" ht="9" customHeight="1" x14ac:dyDescent="0.25">
      <c r="A65" s="15" t="s">
        <v>15</v>
      </c>
      <c r="B65" s="16" t="s">
        <v>143</v>
      </c>
      <c r="C65" s="17" t="s">
        <v>144</v>
      </c>
      <c r="D65" s="16" t="s">
        <v>40</v>
      </c>
      <c r="E65" s="18">
        <v>40</v>
      </c>
      <c r="F65" s="19"/>
      <c r="G65" s="20">
        <f t="shared" si="0"/>
        <v>0</v>
      </c>
    </row>
    <row r="66" spans="1:7" ht="9" customHeight="1" x14ac:dyDescent="0.25">
      <c r="A66" s="15" t="s">
        <v>15</v>
      </c>
      <c r="B66" s="16" t="s">
        <v>145</v>
      </c>
      <c r="C66" s="17" t="s">
        <v>146</v>
      </c>
      <c r="D66" s="16" t="s">
        <v>40</v>
      </c>
      <c r="E66" s="18">
        <v>296.8</v>
      </c>
      <c r="F66" s="19"/>
      <c r="G66" s="20">
        <f t="shared" si="0"/>
        <v>0</v>
      </c>
    </row>
    <row r="67" spans="1:7" ht="9" customHeight="1" x14ac:dyDescent="0.25">
      <c r="A67" s="15" t="s">
        <v>15</v>
      </c>
      <c r="B67" s="16" t="s">
        <v>147</v>
      </c>
      <c r="C67" s="17" t="s">
        <v>148</v>
      </c>
      <c r="D67" s="16" t="s">
        <v>43</v>
      </c>
      <c r="E67" s="18">
        <v>20</v>
      </c>
      <c r="F67" s="19"/>
      <c r="G67" s="20">
        <f t="shared" si="0"/>
        <v>0</v>
      </c>
    </row>
    <row r="68" spans="1:7" ht="9" customHeight="1" x14ac:dyDescent="0.25">
      <c r="A68" s="15" t="s">
        <v>15</v>
      </c>
      <c r="B68" s="16" t="s">
        <v>149</v>
      </c>
      <c r="C68" s="17" t="s">
        <v>150</v>
      </c>
      <c r="D68" s="16" t="s">
        <v>43</v>
      </c>
      <c r="E68" s="18">
        <v>496</v>
      </c>
      <c r="F68" s="19"/>
      <c r="G68" s="20">
        <f t="shared" si="0"/>
        <v>0</v>
      </c>
    </row>
    <row r="69" spans="1:7" ht="9" customHeight="1" x14ac:dyDescent="0.25">
      <c r="A69" s="15" t="s">
        <v>15</v>
      </c>
      <c r="B69" s="16" t="s">
        <v>151</v>
      </c>
      <c r="C69" s="17" t="s">
        <v>152</v>
      </c>
      <c r="D69" s="16" t="s">
        <v>40</v>
      </c>
      <c r="E69" s="18">
        <v>131</v>
      </c>
      <c r="F69" s="19"/>
      <c r="G69" s="20">
        <f t="shared" ref="G69:G132" si="1">ROUND(E69*F69,2)</f>
        <v>0</v>
      </c>
    </row>
    <row r="70" spans="1:7" ht="9" customHeight="1" x14ac:dyDescent="0.25">
      <c r="A70" s="15" t="s">
        <v>15</v>
      </c>
      <c r="B70" s="16" t="s">
        <v>153</v>
      </c>
      <c r="C70" s="17" t="s">
        <v>154</v>
      </c>
      <c r="D70" s="16" t="s">
        <v>40</v>
      </c>
      <c r="E70" s="18">
        <v>4</v>
      </c>
      <c r="F70" s="19"/>
      <c r="G70" s="20">
        <f t="shared" si="1"/>
        <v>0</v>
      </c>
    </row>
    <row r="71" spans="1:7" ht="9" customHeight="1" x14ac:dyDescent="0.25">
      <c r="A71" s="15" t="s">
        <v>15</v>
      </c>
      <c r="B71" s="16" t="s">
        <v>155</v>
      </c>
      <c r="C71" s="17" t="s">
        <v>156</v>
      </c>
      <c r="D71" s="16" t="s">
        <v>18</v>
      </c>
      <c r="E71" s="18">
        <v>11</v>
      </c>
      <c r="F71" s="19"/>
      <c r="G71" s="20">
        <f t="shared" si="1"/>
        <v>0</v>
      </c>
    </row>
    <row r="72" spans="1:7" ht="26.25" customHeight="1" x14ac:dyDescent="0.25">
      <c r="A72" s="15" t="s">
        <v>15</v>
      </c>
      <c r="B72" s="16" t="s">
        <v>157</v>
      </c>
      <c r="C72" s="17" t="s">
        <v>158</v>
      </c>
      <c r="D72" s="16" t="s">
        <v>43</v>
      </c>
      <c r="E72" s="18">
        <v>107</v>
      </c>
      <c r="F72" s="19"/>
      <c r="G72" s="20">
        <f t="shared" si="1"/>
        <v>0</v>
      </c>
    </row>
    <row r="73" spans="1:7" ht="24" customHeight="1" x14ac:dyDescent="0.25">
      <c r="A73" s="15" t="s">
        <v>15</v>
      </c>
      <c r="B73" s="16" t="s">
        <v>159</v>
      </c>
      <c r="C73" s="17" t="s">
        <v>160</v>
      </c>
      <c r="D73" s="16" t="s">
        <v>43</v>
      </c>
      <c r="E73" s="18">
        <v>20</v>
      </c>
      <c r="F73" s="19"/>
      <c r="G73" s="20">
        <f t="shared" si="1"/>
        <v>0</v>
      </c>
    </row>
    <row r="74" spans="1:7" ht="9" customHeight="1" x14ac:dyDescent="0.25">
      <c r="A74" s="15" t="s">
        <v>15</v>
      </c>
      <c r="B74" s="16" t="s">
        <v>161</v>
      </c>
      <c r="C74" s="17" t="s">
        <v>162</v>
      </c>
      <c r="D74" s="16" t="s">
        <v>40</v>
      </c>
      <c r="E74" s="18">
        <v>5.92</v>
      </c>
      <c r="F74" s="19"/>
      <c r="G74" s="20">
        <f t="shared" si="1"/>
        <v>0</v>
      </c>
    </row>
    <row r="75" spans="1:7" ht="20.25" customHeight="1" x14ac:dyDescent="0.25">
      <c r="A75" s="15" t="s">
        <v>15</v>
      </c>
      <c r="B75" s="16" t="s">
        <v>163</v>
      </c>
      <c r="C75" s="17" t="s">
        <v>164</v>
      </c>
      <c r="D75" s="16" t="s">
        <v>43</v>
      </c>
      <c r="E75" s="18">
        <v>3.5</v>
      </c>
      <c r="F75" s="19"/>
      <c r="G75" s="20">
        <f t="shared" si="1"/>
        <v>0</v>
      </c>
    </row>
    <row r="76" spans="1:7" ht="9" customHeight="1" x14ac:dyDescent="0.25">
      <c r="A76" s="15" t="s">
        <v>15</v>
      </c>
      <c r="B76" s="16" t="s">
        <v>165</v>
      </c>
      <c r="C76" s="17" t="s">
        <v>166</v>
      </c>
      <c r="D76" s="16" t="s">
        <v>40</v>
      </c>
      <c r="E76" s="18">
        <v>14.3</v>
      </c>
      <c r="F76" s="19"/>
      <c r="G76" s="20">
        <f t="shared" si="1"/>
        <v>0</v>
      </c>
    </row>
    <row r="77" spans="1:7" ht="9" customHeight="1" x14ac:dyDescent="0.25">
      <c r="A77" s="15" t="s">
        <v>15</v>
      </c>
      <c r="B77" s="16" t="s">
        <v>167</v>
      </c>
      <c r="C77" s="17" t="s">
        <v>168</v>
      </c>
      <c r="D77" s="16" t="s">
        <v>40</v>
      </c>
      <c r="E77" s="18">
        <v>23</v>
      </c>
      <c r="F77" s="19"/>
      <c r="G77" s="20">
        <f t="shared" si="1"/>
        <v>0</v>
      </c>
    </row>
    <row r="78" spans="1:7" ht="9" customHeight="1" x14ac:dyDescent="0.25">
      <c r="A78" s="15" t="s">
        <v>15</v>
      </c>
      <c r="B78" s="16" t="s">
        <v>169</v>
      </c>
      <c r="C78" s="17" t="s">
        <v>170</v>
      </c>
      <c r="D78" s="16" t="s">
        <v>18</v>
      </c>
      <c r="E78" s="18">
        <v>4</v>
      </c>
      <c r="F78" s="19"/>
      <c r="G78" s="20">
        <f t="shared" si="1"/>
        <v>0</v>
      </c>
    </row>
    <row r="79" spans="1:7" ht="9" customHeight="1" x14ac:dyDescent="0.25">
      <c r="A79" s="15" t="s">
        <v>15</v>
      </c>
      <c r="B79" s="16" t="s">
        <v>171</v>
      </c>
      <c r="C79" s="17" t="s">
        <v>172</v>
      </c>
      <c r="D79" s="16" t="s">
        <v>18</v>
      </c>
      <c r="E79" s="18">
        <v>7</v>
      </c>
      <c r="F79" s="19"/>
      <c r="G79" s="20">
        <f t="shared" si="1"/>
        <v>0</v>
      </c>
    </row>
    <row r="80" spans="1:7" ht="9" customHeight="1" x14ac:dyDescent="0.25">
      <c r="A80" s="15" t="s">
        <v>15</v>
      </c>
      <c r="B80" s="16" t="s">
        <v>173</v>
      </c>
      <c r="C80" s="17" t="s">
        <v>174</v>
      </c>
      <c r="D80" s="16" t="s">
        <v>40</v>
      </c>
      <c r="E80" s="18">
        <v>4.5</v>
      </c>
      <c r="F80" s="19"/>
      <c r="G80" s="20">
        <f t="shared" si="1"/>
        <v>0</v>
      </c>
    </row>
    <row r="81" spans="1:7" ht="9" customHeight="1" x14ac:dyDescent="0.25">
      <c r="A81" s="15" t="s">
        <v>15</v>
      </c>
      <c r="B81" s="16" t="s">
        <v>175</v>
      </c>
      <c r="C81" s="17" t="s">
        <v>176</v>
      </c>
      <c r="D81" s="16" t="s">
        <v>18</v>
      </c>
      <c r="E81" s="18">
        <v>0</v>
      </c>
      <c r="F81" s="19"/>
      <c r="G81" s="20">
        <f t="shared" si="1"/>
        <v>0</v>
      </c>
    </row>
    <row r="82" spans="1:7" ht="11.25" customHeight="1" x14ac:dyDescent="0.25">
      <c r="A82" s="15" t="s">
        <v>15</v>
      </c>
      <c r="B82" s="16" t="s">
        <v>177</v>
      </c>
      <c r="C82" s="17" t="s">
        <v>178</v>
      </c>
      <c r="D82" s="16" t="s">
        <v>18</v>
      </c>
      <c r="E82" s="18">
        <v>7</v>
      </c>
      <c r="F82" s="19"/>
      <c r="G82" s="20">
        <f t="shared" si="1"/>
        <v>0</v>
      </c>
    </row>
    <row r="83" spans="1:7" ht="9" customHeight="1" x14ac:dyDescent="0.25">
      <c r="A83" s="15" t="s">
        <v>15</v>
      </c>
      <c r="B83" s="16" t="s">
        <v>179</v>
      </c>
      <c r="C83" s="17" t="s">
        <v>180</v>
      </c>
      <c r="D83" s="16" t="s">
        <v>18</v>
      </c>
      <c r="E83" s="18">
        <v>5</v>
      </c>
      <c r="F83" s="19"/>
      <c r="G83" s="20">
        <f t="shared" si="1"/>
        <v>0</v>
      </c>
    </row>
    <row r="84" spans="1:7" ht="12.75" customHeight="1" x14ac:dyDescent="0.25">
      <c r="A84" s="15" t="s">
        <v>15</v>
      </c>
      <c r="B84" s="16" t="s">
        <v>181</v>
      </c>
      <c r="C84" s="17" t="s">
        <v>182</v>
      </c>
      <c r="D84" s="16" t="s">
        <v>18</v>
      </c>
      <c r="E84" s="18">
        <v>26</v>
      </c>
      <c r="F84" s="19"/>
      <c r="G84" s="20">
        <f t="shared" si="1"/>
        <v>0</v>
      </c>
    </row>
    <row r="85" spans="1:7" ht="9" customHeight="1" x14ac:dyDescent="0.25">
      <c r="A85" s="15" t="s">
        <v>15</v>
      </c>
      <c r="B85" s="16" t="s">
        <v>183</v>
      </c>
      <c r="C85" s="17" t="s">
        <v>184</v>
      </c>
      <c r="D85" s="16" t="s">
        <v>18</v>
      </c>
      <c r="E85" s="18">
        <v>60</v>
      </c>
      <c r="F85" s="19"/>
      <c r="G85" s="20">
        <f t="shared" si="1"/>
        <v>0</v>
      </c>
    </row>
    <row r="86" spans="1:7" ht="27" customHeight="1" x14ac:dyDescent="0.25">
      <c r="A86" s="15" t="s">
        <v>15</v>
      </c>
      <c r="B86" s="16" t="s">
        <v>185</v>
      </c>
      <c r="C86" s="17" t="s">
        <v>186</v>
      </c>
      <c r="D86" s="16" t="s">
        <v>40</v>
      </c>
      <c r="E86" s="18">
        <v>46.74</v>
      </c>
      <c r="F86" s="19"/>
      <c r="G86" s="20">
        <f t="shared" si="1"/>
        <v>0</v>
      </c>
    </row>
    <row r="87" spans="1:7" ht="24.75" customHeight="1" x14ac:dyDescent="0.25">
      <c r="A87" s="15" t="s">
        <v>15</v>
      </c>
      <c r="B87" s="16" t="s">
        <v>187</v>
      </c>
      <c r="C87" s="17" t="s">
        <v>188</v>
      </c>
      <c r="D87" s="16" t="s">
        <v>18</v>
      </c>
      <c r="E87" s="18">
        <v>65</v>
      </c>
      <c r="F87" s="19"/>
      <c r="G87" s="20">
        <f t="shared" si="1"/>
        <v>0</v>
      </c>
    </row>
    <row r="88" spans="1:7" ht="24" customHeight="1" x14ac:dyDescent="0.25">
      <c r="A88" s="15" t="s">
        <v>15</v>
      </c>
      <c r="B88" s="16" t="s">
        <v>189</v>
      </c>
      <c r="C88" s="17" t="s">
        <v>190</v>
      </c>
      <c r="D88" s="16" t="s">
        <v>18</v>
      </c>
      <c r="E88" s="18">
        <v>1</v>
      </c>
      <c r="F88" s="19"/>
      <c r="G88" s="20">
        <f t="shared" si="1"/>
        <v>0</v>
      </c>
    </row>
    <row r="89" spans="1:7" ht="9" customHeight="1" x14ac:dyDescent="0.25">
      <c r="A89" s="15" t="s">
        <v>15</v>
      </c>
      <c r="B89" s="16" t="s">
        <v>191</v>
      </c>
      <c r="C89" s="17" t="s">
        <v>192</v>
      </c>
      <c r="D89" s="16" t="s">
        <v>43</v>
      </c>
      <c r="E89" s="18">
        <v>170</v>
      </c>
      <c r="F89" s="19"/>
      <c r="G89" s="20">
        <f t="shared" si="1"/>
        <v>0</v>
      </c>
    </row>
    <row r="90" spans="1:7" ht="9" customHeight="1" x14ac:dyDescent="0.25">
      <c r="A90" s="15" t="s">
        <v>15</v>
      </c>
      <c r="B90" s="16" t="s">
        <v>193</v>
      </c>
      <c r="C90" s="17" t="s">
        <v>194</v>
      </c>
      <c r="D90" s="16" t="s">
        <v>18</v>
      </c>
      <c r="E90" s="18">
        <v>45</v>
      </c>
      <c r="F90" s="19"/>
      <c r="G90" s="20">
        <f t="shared" si="1"/>
        <v>0</v>
      </c>
    </row>
    <row r="91" spans="1:7" ht="9" customHeight="1" x14ac:dyDescent="0.25">
      <c r="A91" s="15" t="s">
        <v>15</v>
      </c>
      <c r="B91" s="16" t="s">
        <v>195</v>
      </c>
      <c r="C91" s="17" t="s">
        <v>196</v>
      </c>
      <c r="D91" s="16" t="s">
        <v>43</v>
      </c>
      <c r="E91" s="18">
        <v>220</v>
      </c>
      <c r="F91" s="19"/>
      <c r="G91" s="20">
        <f t="shared" si="1"/>
        <v>0</v>
      </c>
    </row>
    <row r="92" spans="1:7" ht="9" customHeight="1" x14ac:dyDescent="0.25">
      <c r="A92" s="15" t="s">
        <v>15</v>
      </c>
      <c r="B92" s="16" t="s">
        <v>197</v>
      </c>
      <c r="C92" s="17" t="s">
        <v>198</v>
      </c>
      <c r="D92" s="16" t="s">
        <v>18</v>
      </c>
      <c r="E92" s="18">
        <v>10</v>
      </c>
      <c r="F92" s="19"/>
      <c r="G92" s="20">
        <f t="shared" si="1"/>
        <v>0</v>
      </c>
    </row>
    <row r="93" spans="1:7" ht="9" customHeight="1" x14ac:dyDescent="0.25">
      <c r="A93" s="15" t="s">
        <v>15</v>
      </c>
      <c r="B93" s="16" t="s">
        <v>199</v>
      </c>
      <c r="C93" s="17" t="s">
        <v>200</v>
      </c>
      <c r="D93" s="16" t="s">
        <v>18</v>
      </c>
      <c r="E93" s="18">
        <v>374</v>
      </c>
      <c r="F93" s="19"/>
      <c r="G93" s="20">
        <f t="shared" si="1"/>
        <v>0</v>
      </c>
    </row>
    <row r="94" spans="1:7" ht="9" customHeight="1" x14ac:dyDescent="0.25">
      <c r="A94" s="15" t="s">
        <v>15</v>
      </c>
      <c r="B94" s="16" t="s">
        <v>201</v>
      </c>
      <c r="C94" s="17" t="s">
        <v>202</v>
      </c>
      <c r="D94" s="16" t="s">
        <v>43</v>
      </c>
      <c r="E94" s="18">
        <v>1350</v>
      </c>
      <c r="F94" s="19"/>
      <c r="G94" s="20">
        <f t="shared" si="1"/>
        <v>0</v>
      </c>
    </row>
    <row r="95" spans="1:7" ht="9" customHeight="1" x14ac:dyDescent="0.25">
      <c r="A95" s="15" t="s">
        <v>15</v>
      </c>
      <c r="B95" s="16" t="s">
        <v>203</v>
      </c>
      <c r="C95" s="17" t="s">
        <v>204</v>
      </c>
      <c r="D95" s="16" t="s">
        <v>43</v>
      </c>
      <c r="E95" s="18">
        <v>200</v>
      </c>
      <c r="F95" s="19"/>
      <c r="G95" s="20">
        <f t="shared" si="1"/>
        <v>0</v>
      </c>
    </row>
    <row r="96" spans="1:7" ht="10.5" customHeight="1" x14ac:dyDescent="0.25">
      <c r="A96" s="15" t="s">
        <v>15</v>
      </c>
      <c r="B96" s="16" t="s">
        <v>205</v>
      </c>
      <c r="C96" s="17" t="s">
        <v>206</v>
      </c>
      <c r="D96" s="16" t="s">
        <v>43</v>
      </c>
      <c r="E96" s="18">
        <v>2580</v>
      </c>
      <c r="F96" s="19"/>
      <c r="G96" s="20">
        <f t="shared" si="1"/>
        <v>0</v>
      </c>
    </row>
    <row r="97" spans="1:7" ht="18" customHeight="1" x14ac:dyDescent="0.25">
      <c r="A97" s="15" t="s">
        <v>15</v>
      </c>
      <c r="B97" s="16" t="s">
        <v>207</v>
      </c>
      <c r="C97" s="17" t="s">
        <v>208</v>
      </c>
      <c r="D97" s="16" t="s">
        <v>43</v>
      </c>
      <c r="E97" s="18">
        <v>10600</v>
      </c>
      <c r="F97" s="19"/>
      <c r="G97" s="20">
        <f t="shared" si="1"/>
        <v>0</v>
      </c>
    </row>
    <row r="98" spans="1:7" ht="9" customHeight="1" x14ac:dyDescent="0.25">
      <c r="A98" s="15" t="s">
        <v>15</v>
      </c>
      <c r="B98" s="16" t="s">
        <v>209</v>
      </c>
      <c r="C98" s="17" t="s">
        <v>210</v>
      </c>
      <c r="D98" s="16" t="s">
        <v>18</v>
      </c>
      <c r="E98" s="18">
        <v>97</v>
      </c>
      <c r="F98" s="19"/>
      <c r="G98" s="20">
        <f t="shared" si="1"/>
        <v>0</v>
      </c>
    </row>
    <row r="99" spans="1:7" ht="9" customHeight="1" x14ac:dyDescent="0.25">
      <c r="A99" s="15" t="s">
        <v>15</v>
      </c>
      <c r="B99" s="16" t="s">
        <v>211</v>
      </c>
      <c r="C99" s="17" t="s">
        <v>212</v>
      </c>
      <c r="D99" s="16" t="s">
        <v>18</v>
      </c>
      <c r="E99" s="18">
        <v>192</v>
      </c>
      <c r="F99" s="19"/>
      <c r="G99" s="20">
        <f t="shared" si="1"/>
        <v>0</v>
      </c>
    </row>
    <row r="100" spans="1:7" ht="9" customHeight="1" x14ac:dyDescent="0.25">
      <c r="A100" s="15" t="s">
        <v>15</v>
      </c>
      <c r="B100" s="16" t="s">
        <v>213</v>
      </c>
      <c r="C100" s="17" t="s">
        <v>214</v>
      </c>
      <c r="D100" s="16" t="s">
        <v>18</v>
      </c>
      <c r="E100" s="18">
        <v>421</v>
      </c>
      <c r="F100" s="19"/>
      <c r="G100" s="20">
        <f t="shared" si="1"/>
        <v>0</v>
      </c>
    </row>
    <row r="101" spans="1:7" ht="9" customHeight="1" x14ac:dyDescent="0.25">
      <c r="A101" s="15" t="s">
        <v>15</v>
      </c>
      <c r="B101" s="16" t="s">
        <v>215</v>
      </c>
      <c r="C101" s="17" t="s">
        <v>216</v>
      </c>
      <c r="D101" s="16" t="s">
        <v>40</v>
      </c>
      <c r="E101" s="18">
        <v>4</v>
      </c>
      <c r="F101" s="19"/>
      <c r="G101" s="20">
        <f t="shared" si="1"/>
        <v>0</v>
      </c>
    </row>
    <row r="102" spans="1:7" ht="22.5" customHeight="1" x14ac:dyDescent="0.25">
      <c r="A102" s="15" t="s">
        <v>15</v>
      </c>
      <c r="B102" s="16" t="s">
        <v>217</v>
      </c>
      <c r="C102" s="17" t="s">
        <v>218</v>
      </c>
      <c r="D102" s="16" t="s">
        <v>43</v>
      </c>
      <c r="E102" s="18">
        <v>30</v>
      </c>
      <c r="F102" s="19"/>
      <c r="G102" s="20">
        <f t="shared" si="1"/>
        <v>0</v>
      </c>
    </row>
    <row r="103" spans="1:7" ht="19.5" customHeight="1" x14ac:dyDescent="0.25">
      <c r="A103" s="15" t="s">
        <v>15</v>
      </c>
      <c r="B103" s="16" t="s">
        <v>219</v>
      </c>
      <c r="C103" s="17" t="s">
        <v>220</v>
      </c>
      <c r="D103" s="16" t="s">
        <v>43</v>
      </c>
      <c r="E103" s="18">
        <v>1480</v>
      </c>
      <c r="F103" s="19"/>
      <c r="G103" s="20">
        <f t="shared" si="1"/>
        <v>0</v>
      </c>
    </row>
    <row r="104" spans="1:7" ht="24" customHeight="1" x14ac:dyDescent="0.25">
      <c r="A104" s="15" t="s">
        <v>15</v>
      </c>
      <c r="B104" s="16" t="s">
        <v>221</v>
      </c>
      <c r="C104" s="17" t="s">
        <v>222</v>
      </c>
      <c r="D104" s="16" t="s">
        <v>43</v>
      </c>
      <c r="E104" s="18">
        <v>30</v>
      </c>
      <c r="F104" s="19"/>
      <c r="G104" s="20">
        <f t="shared" si="1"/>
        <v>0</v>
      </c>
    </row>
    <row r="105" spans="1:7" ht="9" customHeight="1" x14ac:dyDescent="0.25">
      <c r="A105" s="15" t="s">
        <v>15</v>
      </c>
      <c r="B105" s="16" t="s">
        <v>223</v>
      </c>
      <c r="C105" s="17" t="s">
        <v>224</v>
      </c>
      <c r="D105" s="16" t="s">
        <v>43</v>
      </c>
      <c r="E105" s="18">
        <v>66</v>
      </c>
      <c r="F105" s="19"/>
      <c r="G105" s="20">
        <f t="shared" si="1"/>
        <v>0</v>
      </c>
    </row>
    <row r="106" spans="1:7" ht="9" customHeight="1" x14ac:dyDescent="0.25">
      <c r="A106" s="15" t="s">
        <v>15</v>
      </c>
      <c r="B106" s="16" t="s">
        <v>225</v>
      </c>
      <c r="C106" s="17" t="s">
        <v>226</v>
      </c>
      <c r="D106" s="16" t="s">
        <v>43</v>
      </c>
      <c r="E106" s="18">
        <v>166.41</v>
      </c>
      <c r="F106" s="19"/>
      <c r="G106" s="20">
        <f t="shared" si="1"/>
        <v>0</v>
      </c>
    </row>
    <row r="107" spans="1:7" ht="25.5" customHeight="1" x14ac:dyDescent="0.25">
      <c r="A107" s="15" t="s">
        <v>15</v>
      </c>
      <c r="B107" s="16" t="s">
        <v>227</v>
      </c>
      <c r="C107" s="17" t="s">
        <v>228</v>
      </c>
      <c r="D107" s="16" t="s">
        <v>43</v>
      </c>
      <c r="E107" s="18">
        <v>302</v>
      </c>
      <c r="F107" s="19"/>
      <c r="G107" s="20">
        <f t="shared" si="1"/>
        <v>0</v>
      </c>
    </row>
    <row r="108" spans="1:7" ht="28.5" customHeight="1" x14ac:dyDescent="0.25">
      <c r="A108" s="15" t="s">
        <v>15</v>
      </c>
      <c r="B108" s="16" t="s">
        <v>229</v>
      </c>
      <c r="C108" s="17" t="s">
        <v>230</v>
      </c>
      <c r="D108" s="16" t="s">
        <v>43</v>
      </c>
      <c r="E108" s="18">
        <v>5</v>
      </c>
      <c r="F108" s="19"/>
      <c r="G108" s="20">
        <f t="shared" si="1"/>
        <v>0</v>
      </c>
    </row>
    <row r="109" spans="1:7" ht="27" customHeight="1" x14ac:dyDescent="0.25">
      <c r="A109" s="15" t="s">
        <v>15</v>
      </c>
      <c r="B109" s="16" t="s">
        <v>231</v>
      </c>
      <c r="C109" s="17" t="s">
        <v>232</v>
      </c>
      <c r="D109" s="16" t="s">
        <v>40</v>
      </c>
      <c r="E109" s="18">
        <v>14</v>
      </c>
      <c r="F109" s="19"/>
      <c r="G109" s="20">
        <f t="shared" si="1"/>
        <v>0</v>
      </c>
    </row>
    <row r="110" spans="1:7" ht="25.5" customHeight="1" x14ac:dyDescent="0.25">
      <c r="A110" s="15" t="s">
        <v>15</v>
      </c>
      <c r="B110" s="16" t="s">
        <v>233</v>
      </c>
      <c r="C110" s="17" t="s">
        <v>234</v>
      </c>
      <c r="D110" s="16" t="s">
        <v>40</v>
      </c>
      <c r="E110" s="18">
        <v>30</v>
      </c>
      <c r="F110" s="19"/>
      <c r="G110" s="20">
        <f t="shared" si="1"/>
        <v>0</v>
      </c>
    </row>
    <row r="111" spans="1:7" ht="24.75" customHeight="1" x14ac:dyDescent="0.25">
      <c r="A111" s="15" t="s">
        <v>15</v>
      </c>
      <c r="B111" s="16" t="s">
        <v>235</v>
      </c>
      <c r="C111" s="17" t="s">
        <v>236</v>
      </c>
      <c r="D111" s="16" t="s">
        <v>82</v>
      </c>
      <c r="E111" s="18">
        <v>19</v>
      </c>
      <c r="F111" s="19"/>
      <c r="G111" s="20">
        <f t="shared" si="1"/>
        <v>0</v>
      </c>
    </row>
    <row r="112" spans="1:7" ht="20.25" customHeight="1" x14ac:dyDescent="0.25">
      <c r="A112" s="15" t="s">
        <v>15</v>
      </c>
      <c r="B112" s="16" t="s">
        <v>237</v>
      </c>
      <c r="C112" s="17" t="s">
        <v>238</v>
      </c>
      <c r="D112" s="16" t="s">
        <v>82</v>
      </c>
      <c r="E112" s="18">
        <v>873</v>
      </c>
      <c r="F112" s="19"/>
      <c r="G112" s="20">
        <f t="shared" si="1"/>
        <v>0</v>
      </c>
    </row>
    <row r="113" spans="1:7" ht="22.5" customHeight="1" x14ac:dyDescent="0.25">
      <c r="A113" s="15" t="s">
        <v>15</v>
      </c>
      <c r="B113" s="16" t="s">
        <v>239</v>
      </c>
      <c r="C113" s="17" t="s">
        <v>240</v>
      </c>
      <c r="D113" s="16" t="s">
        <v>82</v>
      </c>
      <c r="E113" s="18">
        <v>390</v>
      </c>
      <c r="F113" s="19"/>
      <c r="G113" s="20">
        <f t="shared" si="1"/>
        <v>0</v>
      </c>
    </row>
    <row r="114" spans="1:7" ht="18.75" customHeight="1" x14ac:dyDescent="0.25">
      <c r="A114" s="15" t="s">
        <v>15</v>
      </c>
      <c r="B114" s="16" t="s">
        <v>241</v>
      </c>
      <c r="C114" s="17" t="s">
        <v>242</v>
      </c>
      <c r="D114" s="16" t="s">
        <v>82</v>
      </c>
      <c r="E114" s="18">
        <v>5</v>
      </c>
      <c r="F114" s="19"/>
      <c r="G114" s="20">
        <f t="shared" si="1"/>
        <v>0</v>
      </c>
    </row>
    <row r="115" spans="1:7" ht="20.25" customHeight="1" x14ac:dyDescent="0.25">
      <c r="A115" s="15" t="s">
        <v>15</v>
      </c>
      <c r="B115" s="16" t="s">
        <v>243</v>
      </c>
      <c r="C115" s="17" t="s">
        <v>244</v>
      </c>
      <c r="D115" s="16" t="s">
        <v>82</v>
      </c>
      <c r="E115" s="18">
        <v>36</v>
      </c>
      <c r="F115" s="19"/>
      <c r="G115" s="20">
        <f t="shared" si="1"/>
        <v>0</v>
      </c>
    </row>
    <row r="116" spans="1:7" ht="15" customHeight="1" x14ac:dyDescent="0.25">
      <c r="A116" s="15" t="s">
        <v>15</v>
      </c>
      <c r="B116" s="16" t="s">
        <v>245</v>
      </c>
      <c r="C116" s="17" t="s">
        <v>246</v>
      </c>
      <c r="D116" s="16" t="s">
        <v>82</v>
      </c>
      <c r="E116" s="18">
        <v>234</v>
      </c>
      <c r="F116" s="19"/>
      <c r="G116" s="20">
        <f t="shared" si="1"/>
        <v>0</v>
      </c>
    </row>
    <row r="117" spans="1:7" ht="20.25" customHeight="1" x14ac:dyDescent="0.25">
      <c r="A117" s="15" t="s">
        <v>15</v>
      </c>
      <c r="B117" s="16" t="s">
        <v>247</v>
      </c>
      <c r="C117" s="17" t="s">
        <v>248</v>
      </c>
      <c r="D117" s="16" t="s">
        <v>82</v>
      </c>
      <c r="E117" s="18">
        <v>7.15</v>
      </c>
      <c r="F117" s="19"/>
      <c r="G117" s="20">
        <f t="shared" si="1"/>
        <v>0</v>
      </c>
    </row>
    <row r="118" spans="1:7" ht="16.5" customHeight="1" x14ac:dyDescent="0.25">
      <c r="A118" s="15" t="s">
        <v>15</v>
      </c>
      <c r="B118" s="16" t="s">
        <v>249</v>
      </c>
      <c r="C118" s="17" t="s">
        <v>250</v>
      </c>
      <c r="D118" s="16" t="s">
        <v>251</v>
      </c>
      <c r="E118" s="18">
        <v>1</v>
      </c>
      <c r="F118" s="19"/>
      <c r="G118" s="20">
        <f t="shared" si="1"/>
        <v>0</v>
      </c>
    </row>
    <row r="119" spans="1:7" ht="9" customHeight="1" x14ac:dyDescent="0.25">
      <c r="A119" s="15" t="s">
        <v>15</v>
      </c>
      <c r="B119" s="16" t="s">
        <v>252</v>
      </c>
      <c r="C119" s="17" t="s">
        <v>253</v>
      </c>
      <c r="D119" s="16" t="s">
        <v>82</v>
      </c>
      <c r="E119" s="18">
        <v>12</v>
      </c>
      <c r="F119" s="19"/>
      <c r="G119" s="20">
        <f t="shared" si="1"/>
        <v>0</v>
      </c>
    </row>
    <row r="120" spans="1:7" ht="23.25" customHeight="1" x14ac:dyDescent="0.25">
      <c r="A120" s="15" t="s">
        <v>15</v>
      </c>
      <c r="B120" s="16" t="s">
        <v>254</v>
      </c>
      <c r="C120" s="17" t="s">
        <v>255</v>
      </c>
      <c r="D120" s="16" t="s">
        <v>82</v>
      </c>
      <c r="E120" s="18">
        <v>600</v>
      </c>
      <c r="F120" s="19"/>
      <c r="G120" s="20">
        <f t="shared" si="1"/>
        <v>0</v>
      </c>
    </row>
    <row r="121" spans="1:7" ht="20.25" customHeight="1" x14ac:dyDescent="0.25">
      <c r="A121" s="15" t="s">
        <v>15</v>
      </c>
      <c r="B121" s="16" t="s">
        <v>256</v>
      </c>
      <c r="C121" s="17" t="s">
        <v>257</v>
      </c>
      <c r="D121" s="16" t="s">
        <v>258</v>
      </c>
      <c r="E121" s="18">
        <v>38600</v>
      </c>
      <c r="F121" s="19"/>
      <c r="G121" s="20">
        <f t="shared" si="1"/>
        <v>0</v>
      </c>
    </row>
    <row r="122" spans="1:7" ht="9" customHeight="1" x14ac:dyDescent="0.25">
      <c r="A122" s="15" t="s">
        <v>15</v>
      </c>
      <c r="B122" s="16" t="s">
        <v>259</v>
      </c>
      <c r="C122" s="17" t="s">
        <v>260</v>
      </c>
      <c r="D122" s="16" t="s">
        <v>82</v>
      </c>
      <c r="E122" s="18">
        <v>71</v>
      </c>
      <c r="F122" s="19"/>
      <c r="G122" s="20">
        <f t="shared" si="1"/>
        <v>0</v>
      </c>
    </row>
    <row r="123" spans="1:7" ht="20.25" customHeight="1" x14ac:dyDescent="0.25">
      <c r="A123" s="15" t="s">
        <v>15</v>
      </c>
      <c r="B123" s="16" t="s">
        <v>261</v>
      </c>
      <c r="C123" s="17" t="s">
        <v>262</v>
      </c>
      <c r="D123" s="16" t="s">
        <v>82</v>
      </c>
      <c r="E123" s="18">
        <v>194.62</v>
      </c>
      <c r="F123" s="19"/>
      <c r="G123" s="20">
        <f t="shared" si="1"/>
        <v>0</v>
      </c>
    </row>
    <row r="124" spans="1:7" ht="20.25" customHeight="1" x14ac:dyDescent="0.25">
      <c r="A124" s="15" t="s">
        <v>15</v>
      </c>
      <c r="B124" s="16" t="s">
        <v>263</v>
      </c>
      <c r="C124" s="17" t="s">
        <v>264</v>
      </c>
      <c r="D124" s="16" t="s">
        <v>82</v>
      </c>
      <c r="E124" s="18">
        <v>22.3</v>
      </c>
      <c r="F124" s="19"/>
      <c r="G124" s="20">
        <f t="shared" si="1"/>
        <v>0</v>
      </c>
    </row>
    <row r="125" spans="1:7" ht="9" customHeight="1" x14ac:dyDescent="0.25">
      <c r="A125" s="15" t="s">
        <v>15</v>
      </c>
      <c r="B125" s="22" t="s">
        <v>265</v>
      </c>
      <c r="C125" s="17" t="s">
        <v>266</v>
      </c>
      <c r="D125" s="16" t="s">
        <v>82</v>
      </c>
      <c r="E125" s="18">
        <v>168</v>
      </c>
      <c r="F125" s="19"/>
      <c r="G125" s="20">
        <f t="shared" si="1"/>
        <v>0</v>
      </c>
    </row>
    <row r="126" spans="1:7" ht="9" customHeight="1" x14ac:dyDescent="0.25">
      <c r="A126" s="15" t="s">
        <v>15</v>
      </c>
      <c r="B126" s="16" t="s">
        <v>267</v>
      </c>
      <c r="C126" s="17" t="s">
        <v>268</v>
      </c>
      <c r="D126" s="16" t="s">
        <v>82</v>
      </c>
      <c r="E126" s="18">
        <v>159.1</v>
      </c>
      <c r="F126" s="19"/>
      <c r="G126" s="20">
        <f t="shared" si="1"/>
        <v>0</v>
      </c>
    </row>
    <row r="127" spans="1:7" ht="9" customHeight="1" x14ac:dyDescent="0.25">
      <c r="A127" s="15" t="s">
        <v>15</v>
      </c>
      <c r="B127" s="16" t="s">
        <v>269</v>
      </c>
      <c r="C127" s="17" t="s">
        <v>270</v>
      </c>
      <c r="D127" s="16" t="s">
        <v>82</v>
      </c>
      <c r="E127" s="18">
        <v>2757.32</v>
      </c>
      <c r="F127" s="19"/>
      <c r="G127" s="20">
        <f t="shared" si="1"/>
        <v>0</v>
      </c>
    </row>
    <row r="128" spans="1:7" ht="9" customHeight="1" x14ac:dyDescent="0.25">
      <c r="A128" s="15" t="s">
        <v>15</v>
      </c>
      <c r="B128" s="16" t="s">
        <v>271</v>
      </c>
      <c r="C128" s="17" t="s">
        <v>272</v>
      </c>
      <c r="D128" s="16" t="s">
        <v>82</v>
      </c>
      <c r="E128" s="18">
        <v>180</v>
      </c>
      <c r="F128" s="19"/>
      <c r="G128" s="20">
        <f t="shared" si="1"/>
        <v>0</v>
      </c>
    </row>
    <row r="129" spans="1:7" ht="9" customHeight="1" x14ac:dyDescent="0.25">
      <c r="A129" s="15" t="s">
        <v>15</v>
      </c>
      <c r="B129" s="16" t="s">
        <v>273</v>
      </c>
      <c r="C129" s="17" t="s">
        <v>274</v>
      </c>
      <c r="D129" s="16" t="s">
        <v>82</v>
      </c>
      <c r="E129" s="18">
        <v>1665.08</v>
      </c>
      <c r="F129" s="19"/>
      <c r="G129" s="20">
        <f t="shared" si="1"/>
        <v>0</v>
      </c>
    </row>
    <row r="130" spans="1:7" ht="9" customHeight="1" x14ac:dyDescent="0.25">
      <c r="A130" s="15" t="s">
        <v>15</v>
      </c>
      <c r="B130" s="16" t="s">
        <v>275</v>
      </c>
      <c r="C130" s="17" t="s">
        <v>276</v>
      </c>
      <c r="D130" s="16" t="s">
        <v>277</v>
      </c>
      <c r="E130" s="18">
        <v>8540</v>
      </c>
      <c r="F130" s="19"/>
      <c r="G130" s="20">
        <f t="shared" si="1"/>
        <v>0</v>
      </c>
    </row>
    <row r="131" spans="1:7" ht="9" customHeight="1" x14ac:dyDescent="0.25">
      <c r="A131" s="15" t="s">
        <v>15</v>
      </c>
      <c r="B131" s="16" t="s">
        <v>278</v>
      </c>
      <c r="C131" s="17" t="s">
        <v>279</v>
      </c>
      <c r="D131" s="16" t="s">
        <v>82</v>
      </c>
      <c r="E131" s="18">
        <v>4270</v>
      </c>
      <c r="F131" s="19"/>
      <c r="G131" s="20">
        <f t="shared" si="1"/>
        <v>0</v>
      </c>
    </row>
    <row r="132" spans="1:7" ht="9" customHeight="1" x14ac:dyDescent="0.25">
      <c r="A132" s="15" t="s">
        <v>15</v>
      </c>
      <c r="B132" s="16" t="s">
        <v>280</v>
      </c>
      <c r="C132" s="17" t="s">
        <v>281</v>
      </c>
      <c r="D132" s="16" t="s">
        <v>82</v>
      </c>
      <c r="E132" s="18">
        <v>9</v>
      </c>
      <c r="F132" s="19"/>
      <c r="G132" s="20">
        <f t="shared" si="1"/>
        <v>0</v>
      </c>
    </row>
    <row r="133" spans="1:7" ht="10.5" customHeight="1" x14ac:dyDescent="0.25">
      <c r="A133" s="15" t="s">
        <v>15</v>
      </c>
      <c r="B133" s="16" t="s">
        <v>282</v>
      </c>
      <c r="C133" s="17" t="s">
        <v>283</v>
      </c>
      <c r="D133" s="16" t="s">
        <v>82</v>
      </c>
      <c r="E133" s="18">
        <v>5</v>
      </c>
      <c r="F133" s="19"/>
      <c r="G133" s="20">
        <f t="shared" ref="G133:G196" si="2">ROUND(E133*F133,2)</f>
        <v>0</v>
      </c>
    </row>
    <row r="134" spans="1:7" ht="9" customHeight="1" x14ac:dyDescent="0.25">
      <c r="A134" s="15" t="s">
        <v>15</v>
      </c>
      <c r="B134" s="16" t="s">
        <v>284</v>
      </c>
      <c r="C134" s="17" t="s">
        <v>285</v>
      </c>
      <c r="D134" s="16" t="s">
        <v>40</v>
      </c>
      <c r="E134" s="18">
        <v>1163.2</v>
      </c>
      <c r="F134" s="19"/>
      <c r="G134" s="20">
        <f t="shared" si="2"/>
        <v>0</v>
      </c>
    </row>
    <row r="135" spans="1:7" ht="9" customHeight="1" x14ac:dyDescent="0.25">
      <c r="A135" s="15" t="s">
        <v>15</v>
      </c>
      <c r="B135" s="16" t="s">
        <v>286</v>
      </c>
      <c r="C135" s="17" t="s">
        <v>287</v>
      </c>
      <c r="D135" s="16" t="s">
        <v>40</v>
      </c>
      <c r="E135" s="18">
        <v>1810.62</v>
      </c>
      <c r="F135" s="19"/>
      <c r="G135" s="20">
        <f t="shared" si="2"/>
        <v>0</v>
      </c>
    </row>
    <row r="136" spans="1:7" ht="19.5" customHeight="1" x14ac:dyDescent="0.25">
      <c r="A136" s="15" t="s">
        <v>15</v>
      </c>
      <c r="B136" s="16" t="s">
        <v>288</v>
      </c>
      <c r="C136" s="17" t="s">
        <v>289</v>
      </c>
      <c r="D136" s="16" t="s">
        <v>40</v>
      </c>
      <c r="E136" s="18">
        <v>670</v>
      </c>
      <c r="F136" s="19"/>
      <c r="G136" s="20">
        <f t="shared" si="2"/>
        <v>0</v>
      </c>
    </row>
    <row r="137" spans="1:7" ht="9" customHeight="1" x14ac:dyDescent="0.25">
      <c r="A137" s="15" t="s">
        <v>15</v>
      </c>
      <c r="B137" s="16" t="s">
        <v>290</v>
      </c>
      <c r="C137" s="17" t="s">
        <v>291</v>
      </c>
      <c r="D137" s="16" t="s">
        <v>40</v>
      </c>
      <c r="E137" s="18">
        <v>536.67999999999995</v>
      </c>
      <c r="F137" s="19"/>
      <c r="G137" s="20">
        <f t="shared" si="2"/>
        <v>0</v>
      </c>
    </row>
    <row r="138" spans="1:7" ht="9" customHeight="1" x14ac:dyDescent="0.25">
      <c r="A138" s="15" t="s">
        <v>15</v>
      </c>
      <c r="B138" s="16" t="s">
        <v>292</v>
      </c>
      <c r="C138" s="17" t="s">
        <v>293</v>
      </c>
      <c r="D138" s="16" t="s">
        <v>294</v>
      </c>
      <c r="E138" s="18">
        <v>1920</v>
      </c>
      <c r="F138" s="19"/>
      <c r="G138" s="20">
        <f t="shared" si="2"/>
        <v>0</v>
      </c>
    </row>
    <row r="139" spans="1:7" ht="9" customHeight="1" x14ac:dyDescent="0.25">
      <c r="A139" s="15" t="s">
        <v>15</v>
      </c>
      <c r="B139" s="16" t="s">
        <v>295</v>
      </c>
      <c r="C139" s="17" t="s">
        <v>296</v>
      </c>
      <c r="D139" s="16" t="s">
        <v>294</v>
      </c>
      <c r="E139" s="18">
        <v>27017.5</v>
      </c>
      <c r="F139" s="19"/>
      <c r="G139" s="20">
        <f t="shared" si="2"/>
        <v>0</v>
      </c>
    </row>
    <row r="140" spans="1:7" ht="9" customHeight="1" x14ac:dyDescent="0.25">
      <c r="A140" s="15" t="s">
        <v>15</v>
      </c>
      <c r="B140" s="16" t="s">
        <v>297</v>
      </c>
      <c r="C140" s="17" t="s">
        <v>298</v>
      </c>
      <c r="D140" s="16" t="s">
        <v>294</v>
      </c>
      <c r="E140" s="18">
        <v>615</v>
      </c>
      <c r="F140" s="19"/>
      <c r="G140" s="20">
        <f t="shared" si="2"/>
        <v>0</v>
      </c>
    </row>
    <row r="141" spans="1:7" ht="9" customHeight="1" x14ac:dyDescent="0.25">
      <c r="A141" s="15" t="s">
        <v>15</v>
      </c>
      <c r="B141" s="16" t="s">
        <v>299</v>
      </c>
      <c r="C141" s="17" t="s">
        <v>300</v>
      </c>
      <c r="D141" s="16" t="s">
        <v>294</v>
      </c>
      <c r="E141" s="18">
        <v>9620.82</v>
      </c>
      <c r="F141" s="19"/>
      <c r="G141" s="20">
        <f t="shared" si="2"/>
        <v>0</v>
      </c>
    </row>
    <row r="142" spans="1:7" ht="9" customHeight="1" x14ac:dyDescent="0.25">
      <c r="A142" s="15" t="s">
        <v>15</v>
      </c>
      <c r="B142" s="16" t="s">
        <v>301</v>
      </c>
      <c r="C142" s="17" t="s">
        <v>302</v>
      </c>
      <c r="D142" s="16" t="s">
        <v>82</v>
      </c>
      <c r="E142" s="18">
        <v>34</v>
      </c>
      <c r="F142" s="19"/>
      <c r="G142" s="20">
        <f t="shared" si="2"/>
        <v>0</v>
      </c>
    </row>
    <row r="143" spans="1:7" ht="9" customHeight="1" x14ac:dyDescent="0.25">
      <c r="A143" s="15" t="s">
        <v>15</v>
      </c>
      <c r="B143" s="16" t="s">
        <v>303</v>
      </c>
      <c r="C143" s="17" t="s">
        <v>304</v>
      </c>
      <c r="D143" s="16" t="s">
        <v>82</v>
      </c>
      <c r="E143" s="18">
        <v>399</v>
      </c>
      <c r="F143" s="19"/>
      <c r="G143" s="20">
        <f t="shared" si="2"/>
        <v>0</v>
      </c>
    </row>
    <row r="144" spans="1:7" ht="9" customHeight="1" x14ac:dyDescent="0.25">
      <c r="A144" s="15" t="s">
        <v>15</v>
      </c>
      <c r="B144" s="16" t="s">
        <v>305</v>
      </c>
      <c r="C144" s="17" t="s">
        <v>306</v>
      </c>
      <c r="D144" s="16" t="s">
        <v>82</v>
      </c>
      <c r="E144" s="18">
        <v>8</v>
      </c>
      <c r="F144" s="19"/>
      <c r="G144" s="20">
        <f t="shared" si="2"/>
        <v>0</v>
      </c>
    </row>
    <row r="145" spans="1:7" ht="9" customHeight="1" x14ac:dyDescent="0.25">
      <c r="A145" s="15" t="s">
        <v>15</v>
      </c>
      <c r="B145" s="16" t="s">
        <v>307</v>
      </c>
      <c r="C145" s="17" t="s">
        <v>308</v>
      </c>
      <c r="D145" s="16" t="s">
        <v>82</v>
      </c>
      <c r="E145" s="18">
        <v>120</v>
      </c>
      <c r="F145" s="19"/>
      <c r="G145" s="20">
        <f t="shared" si="2"/>
        <v>0</v>
      </c>
    </row>
    <row r="146" spans="1:7" ht="9" customHeight="1" x14ac:dyDescent="0.25">
      <c r="A146" s="15" t="s">
        <v>15</v>
      </c>
      <c r="B146" s="16" t="s">
        <v>309</v>
      </c>
      <c r="C146" s="17" t="s">
        <v>310</v>
      </c>
      <c r="D146" s="16" t="s">
        <v>82</v>
      </c>
      <c r="E146" s="18">
        <v>67.5</v>
      </c>
      <c r="F146" s="19"/>
      <c r="G146" s="20">
        <f t="shared" si="2"/>
        <v>0</v>
      </c>
    </row>
    <row r="147" spans="1:7" ht="9" customHeight="1" x14ac:dyDescent="0.25">
      <c r="A147" s="15" t="s">
        <v>15</v>
      </c>
      <c r="B147" s="16" t="s">
        <v>311</v>
      </c>
      <c r="C147" s="17" t="s">
        <v>312</v>
      </c>
      <c r="D147" s="16" t="s">
        <v>82</v>
      </c>
      <c r="E147" s="18">
        <v>4</v>
      </c>
      <c r="F147" s="19"/>
      <c r="G147" s="20">
        <f t="shared" si="2"/>
        <v>0</v>
      </c>
    </row>
    <row r="148" spans="1:7" ht="9" customHeight="1" x14ac:dyDescent="0.25">
      <c r="A148" s="15" t="s">
        <v>15</v>
      </c>
      <c r="B148" s="16" t="s">
        <v>313</v>
      </c>
      <c r="C148" s="17" t="s">
        <v>314</v>
      </c>
      <c r="D148" s="16" t="s">
        <v>82</v>
      </c>
      <c r="E148" s="18">
        <v>104.14</v>
      </c>
      <c r="F148" s="19"/>
      <c r="G148" s="20">
        <f t="shared" si="2"/>
        <v>0</v>
      </c>
    </row>
    <row r="149" spans="1:7" ht="9" customHeight="1" x14ac:dyDescent="0.25">
      <c r="A149" s="15" t="s">
        <v>15</v>
      </c>
      <c r="B149" s="16" t="s">
        <v>315</v>
      </c>
      <c r="C149" s="17" t="s">
        <v>316</v>
      </c>
      <c r="D149" s="16" t="s">
        <v>82</v>
      </c>
      <c r="E149" s="18">
        <v>30.9</v>
      </c>
      <c r="F149" s="19"/>
      <c r="G149" s="20">
        <f t="shared" si="2"/>
        <v>0</v>
      </c>
    </row>
    <row r="150" spans="1:7" ht="18.75" customHeight="1" x14ac:dyDescent="0.25">
      <c r="A150" s="15" t="s">
        <v>15</v>
      </c>
      <c r="B150" s="16" t="s">
        <v>317</v>
      </c>
      <c r="C150" s="17" t="s">
        <v>318</v>
      </c>
      <c r="D150" s="16" t="s">
        <v>82</v>
      </c>
      <c r="E150" s="18">
        <v>27</v>
      </c>
      <c r="F150" s="19"/>
      <c r="G150" s="20">
        <f t="shared" si="2"/>
        <v>0</v>
      </c>
    </row>
    <row r="151" spans="1:7" ht="15.75" customHeight="1" x14ac:dyDescent="0.25">
      <c r="A151" s="15" t="s">
        <v>15</v>
      </c>
      <c r="B151" s="16" t="s">
        <v>319</v>
      </c>
      <c r="C151" s="17" t="s">
        <v>320</v>
      </c>
      <c r="D151" s="16" t="s">
        <v>82</v>
      </c>
      <c r="E151" s="18">
        <v>24</v>
      </c>
      <c r="F151" s="19"/>
      <c r="G151" s="20">
        <f t="shared" si="2"/>
        <v>0</v>
      </c>
    </row>
    <row r="152" spans="1:7" ht="16.5" customHeight="1" x14ac:dyDescent="0.25">
      <c r="A152" s="15" t="s">
        <v>15</v>
      </c>
      <c r="B152" s="16" t="s">
        <v>321</v>
      </c>
      <c r="C152" s="17" t="s">
        <v>322</v>
      </c>
      <c r="D152" s="16" t="s">
        <v>82</v>
      </c>
      <c r="E152" s="18">
        <v>1.78</v>
      </c>
      <c r="F152" s="19"/>
      <c r="G152" s="20">
        <f t="shared" si="2"/>
        <v>0</v>
      </c>
    </row>
    <row r="153" spans="1:7" ht="9" customHeight="1" x14ac:dyDescent="0.25">
      <c r="A153" s="15" t="s">
        <v>15</v>
      </c>
      <c r="B153" s="16" t="s">
        <v>323</v>
      </c>
      <c r="C153" s="17" t="s">
        <v>324</v>
      </c>
      <c r="D153" s="16" t="s">
        <v>82</v>
      </c>
      <c r="E153" s="18">
        <v>4.5</v>
      </c>
      <c r="F153" s="19"/>
      <c r="G153" s="20">
        <f t="shared" si="2"/>
        <v>0</v>
      </c>
    </row>
    <row r="154" spans="1:7" ht="9" customHeight="1" x14ac:dyDescent="0.25">
      <c r="A154" s="15" t="s">
        <v>15</v>
      </c>
      <c r="B154" s="16" t="s">
        <v>325</v>
      </c>
      <c r="C154" s="17" t="s">
        <v>326</v>
      </c>
      <c r="D154" s="16" t="s">
        <v>82</v>
      </c>
      <c r="E154" s="18">
        <v>240</v>
      </c>
      <c r="F154" s="19"/>
      <c r="G154" s="20">
        <f t="shared" si="2"/>
        <v>0</v>
      </c>
    </row>
    <row r="155" spans="1:7" ht="9" customHeight="1" x14ac:dyDescent="0.25">
      <c r="A155" s="15" t="s">
        <v>15</v>
      </c>
      <c r="B155" s="16" t="s">
        <v>327</v>
      </c>
      <c r="C155" s="17" t="s">
        <v>328</v>
      </c>
      <c r="D155" s="16" t="s">
        <v>82</v>
      </c>
      <c r="E155" s="18">
        <v>211.85</v>
      </c>
      <c r="F155" s="19"/>
      <c r="G155" s="20">
        <f t="shared" si="2"/>
        <v>0</v>
      </c>
    </row>
    <row r="156" spans="1:7" ht="9" customHeight="1" x14ac:dyDescent="0.25">
      <c r="A156" s="15" t="s">
        <v>15</v>
      </c>
      <c r="B156" s="16" t="s">
        <v>329</v>
      </c>
      <c r="C156" s="17" t="s">
        <v>330</v>
      </c>
      <c r="D156" s="16" t="s">
        <v>82</v>
      </c>
      <c r="E156" s="18">
        <v>49.4</v>
      </c>
      <c r="F156" s="19"/>
      <c r="G156" s="20">
        <f t="shared" si="2"/>
        <v>0</v>
      </c>
    </row>
    <row r="157" spans="1:7" ht="10.5" customHeight="1" x14ac:dyDescent="0.25">
      <c r="A157" s="15" t="s">
        <v>15</v>
      </c>
      <c r="B157" s="16" t="s">
        <v>331</v>
      </c>
      <c r="C157" s="17" t="s">
        <v>332</v>
      </c>
      <c r="D157" s="16" t="s">
        <v>82</v>
      </c>
      <c r="E157" s="18">
        <v>373.8</v>
      </c>
      <c r="F157" s="19"/>
      <c r="G157" s="20">
        <f t="shared" si="2"/>
        <v>0</v>
      </c>
    </row>
    <row r="158" spans="1:7" ht="15" customHeight="1" x14ac:dyDescent="0.25">
      <c r="A158" s="15" t="s">
        <v>15</v>
      </c>
      <c r="B158" s="16" t="s">
        <v>333</v>
      </c>
      <c r="C158" s="17" t="s">
        <v>334</v>
      </c>
      <c r="D158" s="16" t="s">
        <v>82</v>
      </c>
      <c r="E158" s="18">
        <v>120</v>
      </c>
      <c r="F158" s="19"/>
      <c r="G158" s="20">
        <f t="shared" si="2"/>
        <v>0</v>
      </c>
    </row>
    <row r="159" spans="1:7" ht="18" customHeight="1" x14ac:dyDescent="0.25">
      <c r="A159" s="15" t="s">
        <v>15</v>
      </c>
      <c r="B159" s="16" t="s">
        <v>335</v>
      </c>
      <c r="C159" s="17" t="s">
        <v>336</v>
      </c>
      <c r="D159" s="16" t="s">
        <v>40</v>
      </c>
      <c r="E159" s="18">
        <v>328.7</v>
      </c>
      <c r="F159" s="19"/>
      <c r="G159" s="20">
        <f t="shared" si="2"/>
        <v>0</v>
      </c>
    </row>
    <row r="160" spans="1:7" ht="9" customHeight="1" x14ac:dyDescent="0.25">
      <c r="A160" s="15" t="s">
        <v>15</v>
      </c>
      <c r="B160" s="16" t="s">
        <v>337</v>
      </c>
      <c r="C160" s="17" t="s">
        <v>338</v>
      </c>
      <c r="D160" s="16" t="s">
        <v>82</v>
      </c>
      <c r="E160" s="18">
        <v>19.68</v>
      </c>
      <c r="F160" s="19"/>
      <c r="G160" s="20">
        <f t="shared" si="2"/>
        <v>0</v>
      </c>
    </row>
    <row r="161" spans="1:7" ht="11.25" customHeight="1" x14ac:dyDescent="0.25">
      <c r="A161" s="15" t="s">
        <v>15</v>
      </c>
      <c r="B161" s="16" t="s">
        <v>339</v>
      </c>
      <c r="C161" s="17" t="s">
        <v>340</v>
      </c>
      <c r="D161" s="16" t="s">
        <v>82</v>
      </c>
      <c r="E161" s="18">
        <v>80</v>
      </c>
      <c r="F161" s="19"/>
      <c r="G161" s="20">
        <f t="shared" si="2"/>
        <v>0</v>
      </c>
    </row>
    <row r="162" spans="1:7" ht="18" customHeight="1" x14ac:dyDescent="0.25">
      <c r="A162" s="15" t="s">
        <v>15</v>
      </c>
      <c r="B162" s="16" t="s">
        <v>341</v>
      </c>
      <c r="C162" s="17" t="s">
        <v>342</v>
      </c>
      <c r="D162" s="16" t="s">
        <v>40</v>
      </c>
      <c r="E162" s="18">
        <v>787</v>
      </c>
      <c r="F162" s="19"/>
      <c r="G162" s="20">
        <f t="shared" si="2"/>
        <v>0</v>
      </c>
    </row>
    <row r="163" spans="1:7" ht="9" customHeight="1" x14ac:dyDescent="0.25">
      <c r="A163" s="15" t="s">
        <v>15</v>
      </c>
      <c r="B163" s="16" t="s">
        <v>343</v>
      </c>
      <c r="C163" s="17" t="s">
        <v>344</v>
      </c>
      <c r="D163" s="16" t="s">
        <v>82</v>
      </c>
      <c r="E163" s="18">
        <v>60</v>
      </c>
      <c r="F163" s="19"/>
      <c r="G163" s="20">
        <f t="shared" si="2"/>
        <v>0</v>
      </c>
    </row>
    <row r="164" spans="1:7" ht="21.75" customHeight="1" x14ac:dyDescent="0.25">
      <c r="A164" s="15" t="s">
        <v>15</v>
      </c>
      <c r="B164" s="16" t="s">
        <v>345</v>
      </c>
      <c r="C164" s="17" t="s">
        <v>346</v>
      </c>
      <c r="D164" s="16" t="s">
        <v>43</v>
      </c>
      <c r="E164" s="18">
        <v>60</v>
      </c>
      <c r="F164" s="19"/>
      <c r="G164" s="20">
        <f t="shared" si="2"/>
        <v>0</v>
      </c>
    </row>
    <row r="165" spans="1:7" ht="9" customHeight="1" x14ac:dyDescent="0.25">
      <c r="A165" s="15" t="s">
        <v>15</v>
      </c>
      <c r="B165" s="16" t="s">
        <v>347</v>
      </c>
      <c r="C165" s="17" t="s">
        <v>348</v>
      </c>
      <c r="D165" s="16" t="s">
        <v>43</v>
      </c>
      <c r="E165" s="18">
        <v>177</v>
      </c>
      <c r="F165" s="19"/>
      <c r="G165" s="20">
        <f t="shared" si="2"/>
        <v>0</v>
      </c>
    </row>
    <row r="166" spans="1:7" ht="9" customHeight="1" x14ac:dyDescent="0.25">
      <c r="A166" s="15" t="s">
        <v>15</v>
      </c>
      <c r="B166" s="16" t="s">
        <v>349</v>
      </c>
      <c r="C166" s="17" t="s">
        <v>350</v>
      </c>
      <c r="D166" s="16" t="s">
        <v>43</v>
      </c>
      <c r="E166" s="18">
        <v>35.799999999999997</v>
      </c>
      <c r="F166" s="19"/>
      <c r="G166" s="20">
        <f t="shared" si="2"/>
        <v>0</v>
      </c>
    </row>
    <row r="167" spans="1:7" ht="22.5" customHeight="1" x14ac:dyDescent="0.25">
      <c r="A167" s="15" t="s">
        <v>15</v>
      </c>
      <c r="B167" s="16" t="s">
        <v>351</v>
      </c>
      <c r="C167" s="17" t="s">
        <v>352</v>
      </c>
      <c r="D167" s="16" t="s">
        <v>37</v>
      </c>
      <c r="E167" s="18">
        <v>1</v>
      </c>
      <c r="F167" s="19"/>
      <c r="G167" s="20">
        <f t="shared" si="2"/>
        <v>0</v>
      </c>
    </row>
    <row r="168" spans="1:7" ht="9" customHeight="1" x14ac:dyDescent="0.25">
      <c r="A168" s="15" t="s">
        <v>15</v>
      </c>
      <c r="B168" s="16" t="s">
        <v>353</v>
      </c>
      <c r="C168" s="17" t="s">
        <v>354</v>
      </c>
      <c r="D168" s="16" t="s">
        <v>43</v>
      </c>
      <c r="E168" s="18">
        <v>600</v>
      </c>
      <c r="F168" s="19"/>
      <c r="G168" s="20">
        <f t="shared" si="2"/>
        <v>0</v>
      </c>
    </row>
    <row r="169" spans="1:7" ht="21" customHeight="1" x14ac:dyDescent="0.25">
      <c r="A169" s="15" t="s">
        <v>15</v>
      </c>
      <c r="B169" s="16" t="s">
        <v>355</v>
      </c>
      <c r="C169" s="17" t="s">
        <v>356</v>
      </c>
      <c r="D169" s="16" t="s">
        <v>37</v>
      </c>
      <c r="E169" s="18">
        <v>1</v>
      </c>
      <c r="F169" s="19"/>
      <c r="G169" s="20">
        <f t="shared" si="2"/>
        <v>0</v>
      </c>
    </row>
    <row r="170" spans="1:7" ht="9" customHeight="1" x14ac:dyDescent="0.25">
      <c r="A170" s="15" t="s">
        <v>15</v>
      </c>
      <c r="B170" s="16" t="s">
        <v>357</v>
      </c>
      <c r="C170" s="17" t="s">
        <v>358</v>
      </c>
      <c r="D170" s="16" t="s">
        <v>43</v>
      </c>
      <c r="E170" s="18">
        <v>611</v>
      </c>
      <c r="F170" s="19"/>
      <c r="G170" s="20">
        <f t="shared" si="2"/>
        <v>0</v>
      </c>
    </row>
    <row r="171" spans="1:7" ht="20.25" customHeight="1" x14ac:dyDescent="0.25">
      <c r="A171" s="15" t="s">
        <v>15</v>
      </c>
      <c r="B171" s="16" t="s">
        <v>359</v>
      </c>
      <c r="C171" s="17" t="s">
        <v>360</v>
      </c>
      <c r="D171" s="16" t="s">
        <v>40</v>
      </c>
      <c r="E171" s="18">
        <v>690</v>
      </c>
      <c r="F171" s="19"/>
      <c r="G171" s="20">
        <f t="shared" si="2"/>
        <v>0</v>
      </c>
    </row>
    <row r="172" spans="1:7" ht="16.5" customHeight="1" x14ac:dyDescent="0.25">
      <c r="A172" s="15" t="s">
        <v>15</v>
      </c>
      <c r="B172" s="16" t="s">
        <v>361</v>
      </c>
      <c r="C172" s="17" t="s">
        <v>362</v>
      </c>
      <c r="D172" s="16" t="s">
        <v>40</v>
      </c>
      <c r="E172" s="18">
        <v>530</v>
      </c>
      <c r="F172" s="19"/>
      <c r="G172" s="20">
        <f t="shared" si="2"/>
        <v>0</v>
      </c>
    </row>
    <row r="173" spans="1:7" ht="18" customHeight="1" x14ac:dyDescent="0.25">
      <c r="A173" s="15" t="s">
        <v>15</v>
      </c>
      <c r="B173" s="16" t="s">
        <v>363</v>
      </c>
      <c r="C173" s="17" t="s">
        <v>364</v>
      </c>
      <c r="D173" s="16" t="s">
        <v>40</v>
      </c>
      <c r="E173" s="18">
        <v>38</v>
      </c>
      <c r="F173" s="19"/>
      <c r="G173" s="20">
        <f t="shared" si="2"/>
        <v>0</v>
      </c>
    </row>
    <row r="174" spans="1:7" ht="9" customHeight="1" x14ac:dyDescent="0.25">
      <c r="A174" s="15" t="s">
        <v>15</v>
      </c>
      <c r="B174" s="16" t="s">
        <v>365</v>
      </c>
      <c r="C174" s="17" t="s">
        <v>366</v>
      </c>
      <c r="D174" s="16" t="s">
        <v>82</v>
      </c>
      <c r="E174" s="18">
        <v>4</v>
      </c>
      <c r="F174" s="19"/>
      <c r="G174" s="20">
        <f t="shared" si="2"/>
        <v>0</v>
      </c>
    </row>
    <row r="175" spans="1:7" ht="18" customHeight="1" x14ac:dyDescent="0.25">
      <c r="A175" s="15" t="s">
        <v>15</v>
      </c>
      <c r="B175" s="16" t="s">
        <v>367</v>
      </c>
      <c r="C175" s="17" t="s">
        <v>368</v>
      </c>
      <c r="D175" s="16" t="s">
        <v>40</v>
      </c>
      <c r="E175" s="18">
        <v>56</v>
      </c>
      <c r="F175" s="19"/>
      <c r="G175" s="20">
        <f t="shared" si="2"/>
        <v>0</v>
      </c>
    </row>
    <row r="176" spans="1:7" ht="9" customHeight="1" x14ac:dyDescent="0.25">
      <c r="A176" s="15" t="s">
        <v>15</v>
      </c>
      <c r="B176" s="16" t="s">
        <v>369</v>
      </c>
      <c r="C176" s="17" t="s">
        <v>370</v>
      </c>
      <c r="D176" s="16" t="s">
        <v>40</v>
      </c>
      <c r="E176" s="18">
        <v>60</v>
      </c>
      <c r="F176" s="19"/>
      <c r="G176" s="20">
        <f t="shared" si="2"/>
        <v>0</v>
      </c>
    </row>
    <row r="177" spans="1:7" ht="18" customHeight="1" x14ac:dyDescent="0.25">
      <c r="A177" s="15" t="s">
        <v>15</v>
      </c>
      <c r="B177" s="16" t="s">
        <v>371</v>
      </c>
      <c r="C177" s="17" t="s">
        <v>372</v>
      </c>
      <c r="D177" s="16" t="s">
        <v>40</v>
      </c>
      <c r="E177" s="18">
        <v>84.65</v>
      </c>
      <c r="F177" s="19"/>
      <c r="G177" s="20">
        <f t="shared" si="2"/>
        <v>0</v>
      </c>
    </row>
    <row r="178" spans="1:7" ht="9" customHeight="1" x14ac:dyDescent="0.25">
      <c r="A178" s="15" t="s">
        <v>15</v>
      </c>
      <c r="B178" s="16" t="s">
        <v>373</v>
      </c>
      <c r="C178" s="17" t="s">
        <v>374</v>
      </c>
      <c r="D178" s="16" t="s">
        <v>40</v>
      </c>
      <c r="E178" s="18">
        <v>20</v>
      </c>
      <c r="F178" s="19"/>
      <c r="G178" s="20">
        <f t="shared" si="2"/>
        <v>0</v>
      </c>
    </row>
    <row r="179" spans="1:7" ht="9" customHeight="1" x14ac:dyDescent="0.25">
      <c r="A179" s="15" t="s">
        <v>15</v>
      </c>
      <c r="B179" s="16" t="s">
        <v>375</v>
      </c>
      <c r="C179" s="17" t="s">
        <v>376</v>
      </c>
      <c r="D179" s="16" t="s">
        <v>40</v>
      </c>
      <c r="E179" s="18">
        <v>118</v>
      </c>
      <c r="F179" s="19"/>
      <c r="G179" s="20">
        <f t="shared" si="2"/>
        <v>0</v>
      </c>
    </row>
    <row r="180" spans="1:7" ht="9" customHeight="1" x14ac:dyDescent="0.25">
      <c r="A180" s="15" t="s">
        <v>15</v>
      </c>
      <c r="B180" s="16" t="s">
        <v>377</v>
      </c>
      <c r="C180" s="17" t="s">
        <v>378</v>
      </c>
      <c r="D180" s="16" t="s">
        <v>40</v>
      </c>
      <c r="E180" s="18">
        <v>1247.54</v>
      </c>
      <c r="F180" s="19"/>
      <c r="G180" s="20">
        <f t="shared" si="2"/>
        <v>0</v>
      </c>
    </row>
    <row r="181" spans="1:7" ht="9" customHeight="1" x14ac:dyDescent="0.25">
      <c r="A181" s="15" t="s">
        <v>15</v>
      </c>
      <c r="B181" s="16" t="s">
        <v>379</v>
      </c>
      <c r="C181" s="17" t="s">
        <v>380</v>
      </c>
      <c r="D181" s="16" t="s">
        <v>40</v>
      </c>
      <c r="E181" s="18">
        <v>5</v>
      </c>
      <c r="F181" s="19"/>
      <c r="G181" s="20">
        <f t="shared" si="2"/>
        <v>0</v>
      </c>
    </row>
    <row r="182" spans="1:7" ht="12" customHeight="1" x14ac:dyDescent="0.25">
      <c r="A182" s="15" t="s">
        <v>15</v>
      </c>
      <c r="B182" s="16" t="s">
        <v>381</v>
      </c>
      <c r="C182" s="17" t="s">
        <v>382</v>
      </c>
      <c r="D182" s="16" t="s">
        <v>82</v>
      </c>
      <c r="E182" s="18">
        <v>30</v>
      </c>
      <c r="F182" s="19"/>
      <c r="G182" s="20">
        <f t="shared" si="2"/>
        <v>0</v>
      </c>
    </row>
    <row r="183" spans="1:7" ht="27.75" customHeight="1" x14ac:dyDescent="0.25">
      <c r="A183" s="15" t="s">
        <v>15</v>
      </c>
      <c r="B183" s="16" t="s">
        <v>383</v>
      </c>
      <c r="C183" s="17" t="s">
        <v>384</v>
      </c>
      <c r="D183" s="16" t="s">
        <v>40</v>
      </c>
      <c r="E183" s="18">
        <v>45</v>
      </c>
      <c r="F183" s="19"/>
      <c r="G183" s="20">
        <f t="shared" si="2"/>
        <v>0</v>
      </c>
    </row>
    <row r="184" spans="1:7" ht="24.75" customHeight="1" x14ac:dyDescent="0.25">
      <c r="A184" s="15" t="s">
        <v>15</v>
      </c>
      <c r="B184" s="16" t="s">
        <v>385</v>
      </c>
      <c r="C184" s="17" t="s">
        <v>386</v>
      </c>
      <c r="D184" s="16" t="s">
        <v>40</v>
      </c>
      <c r="E184" s="18">
        <v>833</v>
      </c>
      <c r="F184" s="19"/>
      <c r="G184" s="20">
        <f t="shared" si="2"/>
        <v>0</v>
      </c>
    </row>
    <row r="185" spans="1:7" ht="20.25" customHeight="1" x14ac:dyDescent="0.25">
      <c r="A185" s="15" t="s">
        <v>15</v>
      </c>
      <c r="B185" s="16" t="s">
        <v>387</v>
      </c>
      <c r="C185" s="17" t="s">
        <v>388</v>
      </c>
      <c r="D185" s="16" t="s">
        <v>40</v>
      </c>
      <c r="E185" s="18">
        <v>40</v>
      </c>
      <c r="F185" s="19"/>
      <c r="G185" s="20">
        <f t="shared" si="2"/>
        <v>0</v>
      </c>
    </row>
    <row r="186" spans="1:7" ht="21.75" customHeight="1" x14ac:dyDescent="0.25">
      <c r="A186" s="15" t="s">
        <v>15</v>
      </c>
      <c r="B186" s="16" t="s">
        <v>389</v>
      </c>
      <c r="C186" s="17" t="s">
        <v>390</v>
      </c>
      <c r="D186" s="16" t="s">
        <v>40</v>
      </c>
      <c r="E186" s="18">
        <v>18</v>
      </c>
      <c r="F186" s="19"/>
      <c r="G186" s="20">
        <f t="shared" si="2"/>
        <v>0</v>
      </c>
    </row>
    <row r="187" spans="1:7" ht="25.5" customHeight="1" x14ac:dyDescent="0.25">
      <c r="A187" s="15" t="s">
        <v>15</v>
      </c>
      <c r="B187" s="16" t="s">
        <v>391</v>
      </c>
      <c r="C187" s="17" t="s">
        <v>392</v>
      </c>
      <c r="D187" s="16" t="s">
        <v>40</v>
      </c>
      <c r="E187" s="18">
        <v>160</v>
      </c>
      <c r="F187" s="19"/>
      <c r="G187" s="20">
        <f t="shared" si="2"/>
        <v>0</v>
      </c>
    </row>
    <row r="188" spans="1:7" ht="18" customHeight="1" x14ac:dyDescent="0.25">
      <c r="A188" s="15" t="s">
        <v>15</v>
      </c>
      <c r="B188" s="16" t="s">
        <v>393</v>
      </c>
      <c r="C188" s="17" t="s">
        <v>394</v>
      </c>
      <c r="D188" s="16" t="s">
        <v>40</v>
      </c>
      <c r="E188" s="18">
        <v>300</v>
      </c>
      <c r="F188" s="19"/>
      <c r="G188" s="20">
        <f t="shared" si="2"/>
        <v>0</v>
      </c>
    </row>
    <row r="189" spans="1:7" ht="16.5" customHeight="1" x14ac:dyDescent="0.25">
      <c r="A189" s="15" t="s">
        <v>15</v>
      </c>
      <c r="B189" s="16" t="s">
        <v>395</v>
      </c>
      <c r="C189" s="17" t="s">
        <v>396</v>
      </c>
      <c r="D189" s="16" t="s">
        <v>40</v>
      </c>
      <c r="E189" s="18">
        <v>0</v>
      </c>
      <c r="F189" s="19"/>
      <c r="G189" s="20">
        <f t="shared" si="2"/>
        <v>0</v>
      </c>
    </row>
    <row r="190" spans="1:7" ht="18" customHeight="1" x14ac:dyDescent="0.25">
      <c r="A190" s="15" t="s">
        <v>15</v>
      </c>
      <c r="B190" s="16" t="s">
        <v>397</v>
      </c>
      <c r="C190" s="17" t="s">
        <v>398</v>
      </c>
      <c r="D190" s="16" t="s">
        <v>40</v>
      </c>
      <c r="E190" s="18">
        <v>160</v>
      </c>
      <c r="F190" s="19"/>
      <c r="G190" s="20">
        <f t="shared" si="2"/>
        <v>0</v>
      </c>
    </row>
    <row r="191" spans="1:7" ht="18" customHeight="1" x14ac:dyDescent="0.25">
      <c r="A191" s="15" t="s">
        <v>15</v>
      </c>
      <c r="B191" s="16" t="s">
        <v>399</v>
      </c>
      <c r="C191" s="17" t="s">
        <v>400</v>
      </c>
      <c r="D191" s="16" t="s">
        <v>294</v>
      </c>
      <c r="E191" s="18">
        <v>21460</v>
      </c>
      <c r="F191" s="19"/>
      <c r="G191" s="20">
        <f t="shared" si="2"/>
        <v>0</v>
      </c>
    </row>
    <row r="192" spans="1:7" ht="9" customHeight="1" x14ac:dyDescent="0.25">
      <c r="A192" s="15" t="s">
        <v>15</v>
      </c>
      <c r="B192" s="16" t="s">
        <v>401</v>
      </c>
      <c r="C192" s="17" t="s">
        <v>402</v>
      </c>
      <c r="D192" s="16" t="s">
        <v>294</v>
      </c>
      <c r="E192" s="18">
        <v>1200</v>
      </c>
      <c r="F192" s="19"/>
      <c r="G192" s="20">
        <f t="shared" si="2"/>
        <v>0</v>
      </c>
    </row>
    <row r="193" spans="1:7" ht="18" customHeight="1" x14ac:dyDescent="0.25">
      <c r="A193" s="15" t="s">
        <v>15</v>
      </c>
      <c r="B193" s="16" t="s">
        <v>403</v>
      </c>
      <c r="C193" s="17" t="s">
        <v>404</v>
      </c>
      <c r="D193" s="16" t="s">
        <v>294</v>
      </c>
      <c r="E193" s="18">
        <v>34.75</v>
      </c>
      <c r="F193" s="19"/>
      <c r="G193" s="20">
        <f t="shared" si="2"/>
        <v>0</v>
      </c>
    </row>
    <row r="194" spans="1:7" ht="12.75" customHeight="1" x14ac:dyDescent="0.25">
      <c r="A194" s="15" t="s">
        <v>15</v>
      </c>
      <c r="B194" s="16" t="s">
        <v>405</v>
      </c>
      <c r="C194" s="17" t="s">
        <v>406</v>
      </c>
      <c r="D194" s="16" t="s">
        <v>40</v>
      </c>
      <c r="E194" s="18">
        <v>3.9</v>
      </c>
      <c r="F194" s="19"/>
      <c r="G194" s="20">
        <f t="shared" si="2"/>
        <v>0</v>
      </c>
    </row>
    <row r="195" spans="1:7" ht="18" customHeight="1" x14ac:dyDescent="0.25">
      <c r="A195" s="15" t="s">
        <v>15</v>
      </c>
      <c r="B195" s="16" t="s">
        <v>407</v>
      </c>
      <c r="C195" s="17" t="s">
        <v>408</v>
      </c>
      <c r="D195" s="16" t="s">
        <v>40</v>
      </c>
      <c r="E195" s="18">
        <v>630</v>
      </c>
      <c r="F195" s="19"/>
      <c r="G195" s="20">
        <f t="shared" si="2"/>
        <v>0</v>
      </c>
    </row>
    <row r="196" spans="1:7" ht="9" customHeight="1" x14ac:dyDescent="0.25">
      <c r="A196" s="15" t="s">
        <v>15</v>
      </c>
      <c r="B196" s="16" t="s">
        <v>409</v>
      </c>
      <c r="C196" s="17" t="s">
        <v>410</v>
      </c>
      <c r="D196" s="16" t="s">
        <v>40</v>
      </c>
      <c r="E196" s="18">
        <v>5</v>
      </c>
      <c r="F196" s="19"/>
      <c r="G196" s="20">
        <f t="shared" si="2"/>
        <v>0</v>
      </c>
    </row>
    <row r="197" spans="1:7" ht="24" customHeight="1" x14ac:dyDescent="0.25">
      <c r="A197" s="15" t="s">
        <v>15</v>
      </c>
      <c r="B197" s="16" t="s">
        <v>411</v>
      </c>
      <c r="C197" s="17" t="s">
        <v>412</v>
      </c>
      <c r="D197" s="16" t="s">
        <v>43</v>
      </c>
      <c r="E197" s="18">
        <v>595</v>
      </c>
      <c r="F197" s="19"/>
      <c r="G197" s="20">
        <f t="shared" ref="G197:G260" si="3">ROUND(E197*F197,2)</f>
        <v>0</v>
      </c>
    </row>
    <row r="198" spans="1:7" ht="21.75" customHeight="1" x14ac:dyDescent="0.25">
      <c r="A198" s="15" t="s">
        <v>15</v>
      </c>
      <c r="B198" s="16" t="s">
        <v>413</v>
      </c>
      <c r="C198" s="17" t="s">
        <v>414</v>
      </c>
      <c r="D198" s="16" t="s">
        <v>40</v>
      </c>
      <c r="E198" s="18">
        <v>160</v>
      </c>
      <c r="F198" s="19"/>
      <c r="G198" s="20">
        <f t="shared" si="3"/>
        <v>0</v>
      </c>
    </row>
    <row r="199" spans="1:7" ht="20.25" customHeight="1" x14ac:dyDescent="0.25">
      <c r="A199" s="15" t="s">
        <v>15</v>
      </c>
      <c r="B199" s="16" t="s">
        <v>415</v>
      </c>
      <c r="C199" s="17" t="s">
        <v>416</v>
      </c>
      <c r="D199" s="16" t="s">
        <v>40</v>
      </c>
      <c r="E199" s="18">
        <v>36</v>
      </c>
      <c r="F199" s="19"/>
      <c r="G199" s="20">
        <f t="shared" si="3"/>
        <v>0</v>
      </c>
    </row>
    <row r="200" spans="1:7" ht="21" customHeight="1" x14ac:dyDescent="0.25">
      <c r="A200" s="15" t="s">
        <v>15</v>
      </c>
      <c r="B200" s="16" t="s">
        <v>417</v>
      </c>
      <c r="C200" s="17" t="s">
        <v>418</v>
      </c>
      <c r="D200" s="16" t="s">
        <v>43</v>
      </c>
      <c r="E200" s="18">
        <v>25</v>
      </c>
      <c r="F200" s="19"/>
      <c r="G200" s="20">
        <f t="shared" si="3"/>
        <v>0</v>
      </c>
    </row>
    <row r="201" spans="1:7" ht="18" customHeight="1" x14ac:dyDescent="0.25">
      <c r="A201" s="15" t="s">
        <v>15</v>
      </c>
      <c r="B201" s="16" t="s">
        <v>419</v>
      </c>
      <c r="C201" s="17" t="s">
        <v>420</v>
      </c>
      <c r="D201" s="16" t="s">
        <v>40</v>
      </c>
      <c r="E201" s="18">
        <v>680</v>
      </c>
      <c r="F201" s="19"/>
      <c r="G201" s="20">
        <f t="shared" si="3"/>
        <v>0</v>
      </c>
    </row>
    <row r="202" spans="1:7" ht="9" customHeight="1" x14ac:dyDescent="0.25">
      <c r="A202" s="15" t="s">
        <v>15</v>
      </c>
      <c r="B202" s="16" t="s">
        <v>421</v>
      </c>
      <c r="C202" s="17" t="s">
        <v>422</v>
      </c>
      <c r="D202" s="16" t="s">
        <v>40</v>
      </c>
      <c r="E202" s="18">
        <v>4.5</v>
      </c>
      <c r="F202" s="19"/>
      <c r="G202" s="20">
        <f t="shared" si="3"/>
        <v>0</v>
      </c>
    </row>
    <row r="203" spans="1:7" ht="9" customHeight="1" x14ac:dyDescent="0.25">
      <c r="A203" s="15" t="s">
        <v>15</v>
      </c>
      <c r="B203" s="16" t="s">
        <v>423</v>
      </c>
      <c r="C203" s="17" t="s">
        <v>424</v>
      </c>
      <c r="D203" s="16" t="s">
        <v>43</v>
      </c>
      <c r="E203" s="18">
        <v>0</v>
      </c>
      <c r="F203" s="19"/>
      <c r="G203" s="20">
        <f t="shared" si="3"/>
        <v>0</v>
      </c>
    </row>
    <row r="204" spans="1:7" ht="9" customHeight="1" x14ac:dyDescent="0.25">
      <c r="A204" s="15" t="s">
        <v>15</v>
      </c>
      <c r="B204" s="16" t="s">
        <v>425</v>
      </c>
      <c r="C204" s="17" t="s">
        <v>426</v>
      </c>
      <c r="D204" s="16" t="s">
        <v>43</v>
      </c>
      <c r="E204" s="18">
        <v>48</v>
      </c>
      <c r="F204" s="19"/>
      <c r="G204" s="20">
        <f t="shared" si="3"/>
        <v>0</v>
      </c>
    </row>
    <row r="205" spans="1:7" ht="9" customHeight="1" x14ac:dyDescent="0.25">
      <c r="A205" s="15" t="s">
        <v>15</v>
      </c>
      <c r="B205" s="16" t="s">
        <v>427</v>
      </c>
      <c r="C205" s="17" t="s">
        <v>428</v>
      </c>
      <c r="D205" s="16" t="s">
        <v>43</v>
      </c>
      <c r="E205" s="18">
        <v>611.16999999999996</v>
      </c>
      <c r="F205" s="19"/>
      <c r="G205" s="20">
        <f t="shared" si="3"/>
        <v>0</v>
      </c>
    </row>
    <row r="206" spans="1:7" ht="9" customHeight="1" x14ac:dyDescent="0.25">
      <c r="A206" s="15" t="s">
        <v>15</v>
      </c>
      <c r="B206" s="16" t="s">
        <v>429</v>
      </c>
      <c r="C206" s="17" t="s">
        <v>430</v>
      </c>
      <c r="D206" s="16" t="s">
        <v>43</v>
      </c>
      <c r="E206" s="18">
        <v>22</v>
      </c>
      <c r="F206" s="19"/>
      <c r="G206" s="20">
        <f t="shared" si="3"/>
        <v>0</v>
      </c>
    </row>
    <row r="207" spans="1:7" ht="9" customHeight="1" x14ac:dyDescent="0.25">
      <c r="A207" s="15" t="s">
        <v>15</v>
      </c>
      <c r="B207" s="16" t="s">
        <v>431</v>
      </c>
      <c r="C207" s="17" t="s">
        <v>432</v>
      </c>
      <c r="D207" s="16" t="s">
        <v>82</v>
      </c>
      <c r="E207" s="18">
        <v>132</v>
      </c>
      <c r="F207" s="19"/>
      <c r="G207" s="20">
        <f t="shared" si="3"/>
        <v>0</v>
      </c>
    </row>
    <row r="208" spans="1:7" ht="9" customHeight="1" x14ac:dyDescent="0.25">
      <c r="A208" s="15" t="s">
        <v>15</v>
      </c>
      <c r="B208" s="16" t="s">
        <v>433</v>
      </c>
      <c r="C208" s="17" t="s">
        <v>434</v>
      </c>
      <c r="D208" s="16" t="s">
        <v>82</v>
      </c>
      <c r="E208" s="18">
        <v>69.7</v>
      </c>
      <c r="F208" s="19"/>
      <c r="G208" s="20">
        <f t="shared" si="3"/>
        <v>0</v>
      </c>
    </row>
    <row r="209" spans="1:8" s="21" customFormat="1" ht="9" customHeight="1" x14ac:dyDescent="0.25">
      <c r="A209" s="15" t="s">
        <v>15</v>
      </c>
      <c r="B209" s="16" t="s">
        <v>435</v>
      </c>
      <c r="C209" s="17" t="s">
        <v>436</v>
      </c>
      <c r="D209" s="16" t="s">
        <v>40</v>
      </c>
      <c r="E209" s="18">
        <v>34</v>
      </c>
      <c r="F209" s="19"/>
      <c r="G209" s="20">
        <f t="shared" si="3"/>
        <v>0</v>
      </c>
      <c r="H209" s="3"/>
    </row>
    <row r="210" spans="1:8" ht="18.75" customHeight="1" x14ac:dyDescent="0.25">
      <c r="A210" s="15" t="s">
        <v>15</v>
      </c>
      <c r="B210" s="16" t="s">
        <v>437</v>
      </c>
      <c r="C210" s="17" t="s">
        <v>438</v>
      </c>
      <c r="D210" s="16" t="s">
        <v>40</v>
      </c>
      <c r="E210" s="18">
        <v>4</v>
      </c>
      <c r="F210" s="19"/>
      <c r="G210" s="20">
        <f t="shared" si="3"/>
        <v>0</v>
      </c>
    </row>
    <row r="211" spans="1:8" ht="9" customHeight="1" x14ac:dyDescent="0.25">
      <c r="A211" s="15" t="s">
        <v>15</v>
      </c>
      <c r="B211" s="16" t="s">
        <v>439</v>
      </c>
      <c r="C211" s="17" t="s">
        <v>440</v>
      </c>
      <c r="D211" s="16" t="s">
        <v>40</v>
      </c>
      <c r="E211" s="18">
        <v>3231.94</v>
      </c>
      <c r="F211" s="19"/>
      <c r="G211" s="20">
        <f t="shared" si="3"/>
        <v>0</v>
      </c>
    </row>
    <row r="212" spans="1:8" ht="9" customHeight="1" x14ac:dyDescent="0.25">
      <c r="A212" s="15" t="s">
        <v>15</v>
      </c>
      <c r="B212" s="16" t="s">
        <v>441</v>
      </c>
      <c r="C212" s="17" t="s">
        <v>442</v>
      </c>
      <c r="D212" s="16" t="s">
        <v>40</v>
      </c>
      <c r="E212" s="18">
        <v>30</v>
      </c>
      <c r="F212" s="19"/>
      <c r="G212" s="20">
        <f t="shared" si="3"/>
        <v>0</v>
      </c>
    </row>
    <row r="213" spans="1:8" s="21" customFormat="1" ht="9" customHeight="1" x14ac:dyDescent="0.25">
      <c r="A213" s="15" t="s">
        <v>15</v>
      </c>
      <c r="B213" s="16" t="s">
        <v>443</v>
      </c>
      <c r="C213" s="17" t="s">
        <v>444</v>
      </c>
      <c r="D213" s="16" t="s">
        <v>40</v>
      </c>
      <c r="E213" s="18">
        <v>40</v>
      </c>
      <c r="F213" s="19"/>
      <c r="G213" s="20">
        <f t="shared" si="3"/>
        <v>0</v>
      </c>
      <c r="H213" s="3"/>
    </row>
    <row r="214" spans="1:8" ht="9" customHeight="1" x14ac:dyDescent="0.25">
      <c r="A214" s="15" t="s">
        <v>15</v>
      </c>
      <c r="B214" s="16" t="s">
        <v>445</v>
      </c>
      <c r="C214" s="17" t="s">
        <v>446</v>
      </c>
      <c r="D214" s="16" t="s">
        <v>40</v>
      </c>
      <c r="E214" s="18">
        <v>2479.3000000000002</v>
      </c>
      <c r="F214" s="19"/>
      <c r="G214" s="20">
        <f t="shared" si="3"/>
        <v>0</v>
      </c>
    </row>
    <row r="215" spans="1:8" ht="9" customHeight="1" x14ac:dyDescent="0.25">
      <c r="A215" s="15" t="s">
        <v>15</v>
      </c>
      <c r="B215" s="16" t="s">
        <v>447</v>
      </c>
      <c r="C215" s="17" t="s">
        <v>448</v>
      </c>
      <c r="D215" s="16" t="s">
        <v>40</v>
      </c>
      <c r="E215" s="18">
        <v>777</v>
      </c>
      <c r="F215" s="19"/>
      <c r="G215" s="20">
        <f t="shared" si="3"/>
        <v>0</v>
      </c>
    </row>
    <row r="216" spans="1:8" ht="9" customHeight="1" x14ac:dyDescent="0.25">
      <c r="A216" s="15" t="s">
        <v>15</v>
      </c>
      <c r="B216" s="16" t="s">
        <v>449</v>
      </c>
      <c r="C216" s="17" t="s">
        <v>450</v>
      </c>
      <c r="D216" s="16" t="s">
        <v>40</v>
      </c>
      <c r="E216" s="18">
        <v>1836</v>
      </c>
      <c r="F216" s="19"/>
      <c r="G216" s="20">
        <f t="shared" si="3"/>
        <v>0</v>
      </c>
    </row>
    <row r="217" spans="1:8" ht="18" x14ac:dyDescent="0.25">
      <c r="A217" s="15" t="s">
        <v>15</v>
      </c>
      <c r="B217" s="16" t="s">
        <v>451</v>
      </c>
      <c r="C217" s="17" t="s">
        <v>452</v>
      </c>
      <c r="D217" s="16" t="s">
        <v>40</v>
      </c>
      <c r="E217" s="18">
        <v>225</v>
      </c>
      <c r="F217" s="19"/>
      <c r="G217" s="20">
        <f t="shared" si="3"/>
        <v>0</v>
      </c>
    </row>
    <row r="218" spans="1:8" ht="9" customHeight="1" x14ac:dyDescent="0.25">
      <c r="A218" s="15" t="s">
        <v>15</v>
      </c>
      <c r="B218" s="16" t="s">
        <v>453</v>
      </c>
      <c r="C218" s="17" t="s">
        <v>454</v>
      </c>
      <c r="D218" s="16" t="s">
        <v>40</v>
      </c>
      <c r="E218" s="18">
        <v>16</v>
      </c>
      <c r="F218" s="19"/>
      <c r="G218" s="20">
        <f t="shared" si="3"/>
        <v>0</v>
      </c>
    </row>
    <row r="219" spans="1:8" ht="9" customHeight="1" x14ac:dyDescent="0.25">
      <c r="A219" s="15" t="s">
        <v>15</v>
      </c>
      <c r="B219" s="16" t="s">
        <v>455</v>
      </c>
      <c r="C219" s="17" t="s">
        <v>456</v>
      </c>
      <c r="D219" s="16" t="s">
        <v>40</v>
      </c>
      <c r="E219" s="18">
        <v>125</v>
      </c>
      <c r="F219" s="19"/>
      <c r="G219" s="20">
        <f t="shared" si="3"/>
        <v>0</v>
      </c>
    </row>
    <row r="220" spans="1:8" ht="12" customHeight="1" x14ac:dyDescent="0.25">
      <c r="A220" s="15" t="s">
        <v>15</v>
      </c>
      <c r="B220" s="16" t="s">
        <v>457</v>
      </c>
      <c r="C220" s="17" t="s">
        <v>458</v>
      </c>
      <c r="D220" s="16" t="s">
        <v>40</v>
      </c>
      <c r="E220" s="18">
        <v>44</v>
      </c>
      <c r="F220" s="19"/>
      <c r="G220" s="20">
        <f t="shared" si="3"/>
        <v>0</v>
      </c>
    </row>
    <row r="221" spans="1:8" ht="9" customHeight="1" x14ac:dyDescent="0.25">
      <c r="A221" s="15" t="s">
        <v>15</v>
      </c>
      <c r="B221" s="16" t="s">
        <v>459</v>
      </c>
      <c r="C221" s="17" t="s">
        <v>460</v>
      </c>
      <c r="D221" s="16" t="s">
        <v>40</v>
      </c>
      <c r="E221" s="18">
        <v>100</v>
      </c>
      <c r="F221" s="19"/>
      <c r="G221" s="20">
        <f t="shared" si="3"/>
        <v>0</v>
      </c>
    </row>
    <row r="222" spans="1:8" ht="23.25" customHeight="1" x14ac:dyDescent="0.25">
      <c r="A222" s="15" t="s">
        <v>15</v>
      </c>
      <c r="B222" s="16" t="s">
        <v>461</v>
      </c>
      <c r="C222" s="17" t="s">
        <v>462</v>
      </c>
      <c r="D222" s="16" t="s">
        <v>40</v>
      </c>
      <c r="E222" s="18">
        <v>100</v>
      </c>
      <c r="F222" s="19"/>
      <c r="G222" s="20">
        <f t="shared" si="3"/>
        <v>0</v>
      </c>
    </row>
    <row r="223" spans="1:8" ht="24.75" customHeight="1" x14ac:dyDescent="0.25">
      <c r="A223" s="15" t="s">
        <v>15</v>
      </c>
      <c r="B223" s="16" t="s">
        <v>463</v>
      </c>
      <c r="C223" s="17" t="s">
        <v>464</v>
      </c>
      <c r="D223" s="16" t="s">
        <v>43</v>
      </c>
      <c r="E223" s="18">
        <v>20</v>
      </c>
      <c r="F223" s="19"/>
      <c r="G223" s="20">
        <f t="shared" si="3"/>
        <v>0</v>
      </c>
    </row>
    <row r="224" spans="1:8" ht="25.5" customHeight="1" x14ac:dyDescent="0.25">
      <c r="A224" s="15" t="s">
        <v>15</v>
      </c>
      <c r="B224" s="16" t="s">
        <v>465</v>
      </c>
      <c r="C224" s="17" t="s">
        <v>466</v>
      </c>
      <c r="D224" s="16" t="s">
        <v>40</v>
      </c>
      <c r="E224" s="18">
        <v>306.07</v>
      </c>
      <c r="F224" s="19"/>
      <c r="G224" s="20">
        <f t="shared" si="3"/>
        <v>0</v>
      </c>
    </row>
    <row r="225" spans="1:7" ht="29.25" customHeight="1" x14ac:dyDescent="0.25">
      <c r="A225" s="15" t="s">
        <v>15</v>
      </c>
      <c r="B225" s="16" t="s">
        <v>467</v>
      </c>
      <c r="C225" s="17" t="s">
        <v>468</v>
      </c>
      <c r="D225" s="16" t="s">
        <v>43</v>
      </c>
      <c r="E225" s="18">
        <v>50.88</v>
      </c>
      <c r="F225" s="19"/>
      <c r="G225" s="20">
        <f t="shared" si="3"/>
        <v>0</v>
      </c>
    </row>
    <row r="226" spans="1:7" ht="30" customHeight="1" x14ac:dyDescent="0.25">
      <c r="A226" s="15" t="s">
        <v>15</v>
      </c>
      <c r="B226" s="16" t="s">
        <v>469</v>
      </c>
      <c r="C226" s="17" t="s">
        <v>470</v>
      </c>
      <c r="D226" s="16" t="s">
        <v>40</v>
      </c>
      <c r="E226" s="18">
        <v>52</v>
      </c>
      <c r="F226" s="19"/>
      <c r="G226" s="20">
        <f t="shared" si="3"/>
        <v>0</v>
      </c>
    </row>
    <row r="227" spans="1:7" ht="30.75" customHeight="1" x14ac:dyDescent="0.25">
      <c r="A227" s="15" t="s">
        <v>15</v>
      </c>
      <c r="B227" s="16" t="s">
        <v>471</v>
      </c>
      <c r="C227" s="17" t="s">
        <v>472</v>
      </c>
      <c r="D227" s="16" t="s">
        <v>40</v>
      </c>
      <c r="E227" s="18">
        <v>75</v>
      </c>
      <c r="F227" s="19"/>
      <c r="G227" s="20">
        <f t="shared" si="3"/>
        <v>0</v>
      </c>
    </row>
    <row r="228" spans="1:7" ht="29.25" customHeight="1" x14ac:dyDescent="0.25">
      <c r="A228" s="15" t="s">
        <v>15</v>
      </c>
      <c r="B228" s="16" t="s">
        <v>473</v>
      </c>
      <c r="C228" s="17" t="s">
        <v>474</v>
      </c>
      <c r="D228" s="16" t="s">
        <v>43</v>
      </c>
      <c r="E228" s="18">
        <v>35</v>
      </c>
      <c r="F228" s="19"/>
      <c r="G228" s="20">
        <f t="shared" si="3"/>
        <v>0</v>
      </c>
    </row>
    <row r="229" spans="1:7" ht="20.25" customHeight="1" x14ac:dyDescent="0.25">
      <c r="A229" s="15" t="s">
        <v>15</v>
      </c>
      <c r="B229" s="16" t="s">
        <v>475</v>
      </c>
      <c r="C229" s="17" t="s">
        <v>476</v>
      </c>
      <c r="D229" s="16" t="s">
        <v>40</v>
      </c>
      <c r="E229" s="18">
        <v>125.25</v>
      </c>
      <c r="F229" s="19"/>
      <c r="G229" s="20">
        <f t="shared" si="3"/>
        <v>0</v>
      </c>
    </row>
    <row r="230" spans="1:7" ht="9" customHeight="1" x14ac:dyDescent="0.25">
      <c r="A230" s="15" t="s">
        <v>15</v>
      </c>
      <c r="B230" s="16" t="s">
        <v>477</v>
      </c>
      <c r="C230" s="17" t="s">
        <v>478</v>
      </c>
      <c r="D230" s="16" t="s">
        <v>43</v>
      </c>
      <c r="E230" s="18">
        <v>119.7</v>
      </c>
      <c r="F230" s="19"/>
      <c r="G230" s="20">
        <f t="shared" si="3"/>
        <v>0</v>
      </c>
    </row>
    <row r="231" spans="1:7" ht="29.25" customHeight="1" x14ac:dyDescent="0.25">
      <c r="A231" s="15" t="s">
        <v>15</v>
      </c>
      <c r="B231" s="16" t="s">
        <v>479</v>
      </c>
      <c r="C231" s="17" t="s">
        <v>480</v>
      </c>
      <c r="D231" s="16" t="s">
        <v>40</v>
      </c>
      <c r="E231" s="18">
        <v>2573.35</v>
      </c>
      <c r="F231" s="19"/>
      <c r="G231" s="20">
        <f t="shared" si="3"/>
        <v>0</v>
      </c>
    </row>
    <row r="232" spans="1:7" ht="29.25" customHeight="1" x14ac:dyDescent="0.25">
      <c r="A232" s="15" t="s">
        <v>15</v>
      </c>
      <c r="B232" s="16" t="s">
        <v>481</v>
      </c>
      <c r="C232" s="17" t="s">
        <v>482</v>
      </c>
      <c r="D232" s="16" t="s">
        <v>43</v>
      </c>
      <c r="E232" s="18">
        <v>2352.25</v>
      </c>
      <c r="F232" s="19"/>
      <c r="G232" s="20">
        <f t="shared" si="3"/>
        <v>0</v>
      </c>
    </row>
    <row r="233" spans="1:7" ht="25.5" customHeight="1" x14ac:dyDescent="0.25">
      <c r="A233" s="15" t="s">
        <v>15</v>
      </c>
      <c r="B233" s="16" t="s">
        <v>483</v>
      </c>
      <c r="C233" s="17" t="s">
        <v>484</v>
      </c>
      <c r="D233" s="16" t="s">
        <v>40</v>
      </c>
      <c r="E233" s="18">
        <v>4</v>
      </c>
      <c r="F233" s="19"/>
      <c r="G233" s="20">
        <f t="shared" si="3"/>
        <v>0</v>
      </c>
    </row>
    <row r="234" spans="1:7" ht="20.25" customHeight="1" x14ac:dyDescent="0.25">
      <c r="A234" s="15" t="s">
        <v>15</v>
      </c>
      <c r="B234" s="16" t="s">
        <v>485</v>
      </c>
      <c r="C234" s="17" t="s">
        <v>486</v>
      </c>
      <c r="D234" s="16" t="s">
        <v>40</v>
      </c>
      <c r="E234" s="18">
        <v>20</v>
      </c>
      <c r="F234" s="19"/>
      <c r="G234" s="20">
        <f t="shared" si="3"/>
        <v>0</v>
      </c>
    </row>
    <row r="235" spans="1:7" ht="19.5" customHeight="1" x14ac:dyDescent="0.25">
      <c r="A235" s="15" t="s">
        <v>15</v>
      </c>
      <c r="B235" s="16" t="s">
        <v>487</v>
      </c>
      <c r="C235" s="17" t="s">
        <v>488</v>
      </c>
      <c r="D235" s="16" t="s">
        <v>40</v>
      </c>
      <c r="E235" s="18">
        <v>374.05</v>
      </c>
      <c r="F235" s="19"/>
      <c r="G235" s="20">
        <f t="shared" si="3"/>
        <v>0</v>
      </c>
    </row>
    <row r="236" spans="1:7" ht="21" customHeight="1" x14ac:dyDescent="0.25">
      <c r="A236" s="15" t="s">
        <v>15</v>
      </c>
      <c r="B236" s="16" t="s">
        <v>489</v>
      </c>
      <c r="C236" s="17" t="s">
        <v>490</v>
      </c>
      <c r="D236" s="16" t="s">
        <v>40</v>
      </c>
      <c r="E236" s="18">
        <v>15.5</v>
      </c>
      <c r="F236" s="19"/>
      <c r="G236" s="20">
        <f t="shared" si="3"/>
        <v>0</v>
      </c>
    </row>
    <row r="237" spans="1:7" ht="20.25" customHeight="1" x14ac:dyDescent="0.25">
      <c r="A237" s="15" t="s">
        <v>15</v>
      </c>
      <c r="B237" s="16" t="s">
        <v>491</v>
      </c>
      <c r="C237" s="17" t="s">
        <v>492</v>
      </c>
      <c r="D237" s="16" t="s">
        <v>40</v>
      </c>
      <c r="E237" s="18">
        <v>100</v>
      </c>
      <c r="F237" s="19"/>
      <c r="G237" s="20">
        <f t="shared" si="3"/>
        <v>0</v>
      </c>
    </row>
    <row r="238" spans="1:7" ht="22.5" customHeight="1" x14ac:dyDescent="0.25">
      <c r="A238" s="15" t="s">
        <v>15</v>
      </c>
      <c r="B238" s="16" t="s">
        <v>493</v>
      </c>
      <c r="C238" s="17" t="s">
        <v>494</v>
      </c>
      <c r="D238" s="16" t="s">
        <v>43</v>
      </c>
      <c r="E238" s="18">
        <v>65</v>
      </c>
      <c r="F238" s="19"/>
      <c r="G238" s="20">
        <f t="shared" si="3"/>
        <v>0</v>
      </c>
    </row>
    <row r="239" spans="1:7" ht="18" customHeight="1" x14ac:dyDescent="0.25">
      <c r="A239" s="15" t="s">
        <v>15</v>
      </c>
      <c r="B239" s="16" t="s">
        <v>495</v>
      </c>
      <c r="C239" s="17" t="s">
        <v>496</v>
      </c>
      <c r="D239" s="16" t="s">
        <v>43</v>
      </c>
      <c r="E239" s="18">
        <v>8</v>
      </c>
      <c r="F239" s="19"/>
      <c r="G239" s="20">
        <f t="shared" si="3"/>
        <v>0</v>
      </c>
    </row>
    <row r="240" spans="1:7" ht="18" customHeight="1" x14ac:dyDescent="0.25">
      <c r="A240" s="15" t="s">
        <v>15</v>
      </c>
      <c r="B240" s="16" t="s">
        <v>497</v>
      </c>
      <c r="C240" s="17" t="s">
        <v>498</v>
      </c>
      <c r="D240" s="16" t="s">
        <v>43</v>
      </c>
      <c r="E240" s="18">
        <v>18</v>
      </c>
      <c r="F240" s="19"/>
      <c r="G240" s="20">
        <f t="shared" si="3"/>
        <v>0</v>
      </c>
    </row>
    <row r="241" spans="1:7" ht="9" customHeight="1" x14ac:dyDescent="0.25">
      <c r="A241" s="15" t="s">
        <v>15</v>
      </c>
      <c r="B241" s="16" t="s">
        <v>499</v>
      </c>
      <c r="C241" s="17" t="s">
        <v>500</v>
      </c>
      <c r="D241" s="16" t="s">
        <v>43</v>
      </c>
      <c r="E241" s="18">
        <v>10.8</v>
      </c>
      <c r="F241" s="19"/>
      <c r="G241" s="20">
        <f t="shared" si="3"/>
        <v>0</v>
      </c>
    </row>
    <row r="242" spans="1:7" ht="9" customHeight="1" x14ac:dyDescent="0.25">
      <c r="A242" s="15" t="s">
        <v>15</v>
      </c>
      <c r="B242" s="16" t="s">
        <v>501</v>
      </c>
      <c r="C242" s="17" t="s">
        <v>502</v>
      </c>
      <c r="D242" s="16" t="s">
        <v>43</v>
      </c>
      <c r="E242" s="18">
        <v>2.5</v>
      </c>
      <c r="F242" s="19"/>
      <c r="G242" s="20">
        <f t="shared" si="3"/>
        <v>0</v>
      </c>
    </row>
    <row r="243" spans="1:7" ht="9" customHeight="1" x14ac:dyDescent="0.25">
      <c r="A243" s="15" t="s">
        <v>15</v>
      </c>
      <c r="B243" s="16" t="s">
        <v>503</v>
      </c>
      <c r="C243" s="17" t="s">
        <v>504</v>
      </c>
      <c r="D243" s="16" t="s">
        <v>40</v>
      </c>
      <c r="E243" s="18">
        <v>40</v>
      </c>
      <c r="F243" s="19"/>
      <c r="G243" s="20">
        <f t="shared" si="3"/>
        <v>0</v>
      </c>
    </row>
    <row r="244" spans="1:7" ht="9" customHeight="1" x14ac:dyDescent="0.25">
      <c r="A244" s="15" t="s">
        <v>15</v>
      </c>
      <c r="B244" s="16" t="s">
        <v>505</v>
      </c>
      <c r="C244" s="17" t="s">
        <v>506</v>
      </c>
      <c r="D244" s="16" t="s">
        <v>40</v>
      </c>
      <c r="E244" s="18">
        <v>100</v>
      </c>
      <c r="F244" s="19"/>
      <c r="G244" s="20">
        <f t="shared" si="3"/>
        <v>0</v>
      </c>
    </row>
    <row r="245" spans="1:7" ht="9" customHeight="1" x14ac:dyDescent="0.25">
      <c r="A245" s="15" t="s">
        <v>15</v>
      </c>
      <c r="B245" s="16" t="s">
        <v>507</v>
      </c>
      <c r="C245" s="17" t="s">
        <v>508</v>
      </c>
      <c r="D245" s="16" t="s">
        <v>40</v>
      </c>
      <c r="E245" s="18">
        <v>324</v>
      </c>
      <c r="F245" s="19"/>
      <c r="G245" s="20">
        <f t="shared" si="3"/>
        <v>0</v>
      </c>
    </row>
    <row r="246" spans="1:7" ht="9" customHeight="1" x14ac:dyDescent="0.25">
      <c r="A246" s="15" t="s">
        <v>15</v>
      </c>
      <c r="B246" s="16" t="s">
        <v>509</v>
      </c>
      <c r="C246" s="17" t="s">
        <v>510</v>
      </c>
      <c r="D246" s="16" t="s">
        <v>40</v>
      </c>
      <c r="E246" s="18">
        <v>148</v>
      </c>
      <c r="F246" s="19"/>
      <c r="G246" s="20">
        <f t="shared" si="3"/>
        <v>0</v>
      </c>
    </row>
    <row r="247" spans="1:7" ht="9" customHeight="1" x14ac:dyDescent="0.25">
      <c r="A247" s="15" t="s">
        <v>15</v>
      </c>
      <c r="B247" s="16" t="s">
        <v>511</v>
      </c>
      <c r="C247" s="17" t="s">
        <v>512</v>
      </c>
      <c r="D247" s="16" t="s">
        <v>43</v>
      </c>
      <c r="E247" s="18">
        <v>496</v>
      </c>
      <c r="F247" s="19"/>
      <c r="G247" s="20">
        <f t="shared" si="3"/>
        <v>0</v>
      </c>
    </row>
    <row r="248" spans="1:7" ht="9" customHeight="1" x14ac:dyDescent="0.25">
      <c r="A248" s="15" t="s">
        <v>15</v>
      </c>
      <c r="B248" s="16" t="s">
        <v>513</v>
      </c>
      <c r="C248" s="17" t="s">
        <v>514</v>
      </c>
      <c r="D248" s="16" t="s">
        <v>43</v>
      </c>
      <c r="E248" s="18">
        <v>496</v>
      </c>
      <c r="F248" s="19"/>
      <c r="G248" s="20">
        <f t="shared" si="3"/>
        <v>0</v>
      </c>
    </row>
    <row r="249" spans="1:7" ht="9" customHeight="1" x14ac:dyDescent="0.25">
      <c r="A249" s="15" t="s">
        <v>15</v>
      </c>
      <c r="B249" s="16" t="s">
        <v>515</v>
      </c>
      <c r="C249" s="17" t="s">
        <v>516</v>
      </c>
      <c r="D249" s="16" t="s">
        <v>40</v>
      </c>
      <c r="E249" s="18">
        <v>103.5</v>
      </c>
      <c r="F249" s="19"/>
      <c r="G249" s="20">
        <f t="shared" si="3"/>
        <v>0</v>
      </c>
    </row>
    <row r="250" spans="1:7" ht="9" customHeight="1" x14ac:dyDescent="0.25">
      <c r="A250" s="15" t="s">
        <v>15</v>
      </c>
      <c r="B250" s="16" t="s">
        <v>517</v>
      </c>
      <c r="C250" s="17" t="s">
        <v>518</v>
      </c>
      <c r="D250" s="16" t="s">
        <v>40</v>
      </c>
      <c r="E250" s="18">
        <v>40</v>
      </c>
      <c r="F250" s="19"/>
      <c r="G250" s="20">
        <f t="shared" si="3"/>
        <v>0</v>
      </c>
    </row>
    <row r="251" spans="1:7" ht="9" customHeight="1" x14ac:dyDescent="0.25">
      <c r="A251" s="15" t="s">
        <v>15</v>
      </c>
      <c r="B251" s="16" t="s">
        <v>519</v>
      </c>
      <c r="C251" s="17" t="s">
        <v>520</v>
      </c>
      <c r="D251" s="16" t="s">
        <v>40</v>
      </c>
      <c r="E251" s="18">
        <v>738</v>
      </c>
      <c r="F251" s="19"/>
      <c r="G251" s="20">
        <f t="shared" si="3"/>
        <v>0</v>
      </c>
    </row>
    <row r="252" spans="1:7" ht="16.5" customHeight="1" x14ac:dyDescent="0.25">
      <c r="A252" s="15" t="s">
        <v>15</v>
      </c>
      <c r="B252" s="16" t="s">
        <v>521</v>
      </c>
      <c r="C252" s="17" t="s">
        <v>522</v>
      </c>
      <c r="D252" s="16" t="s">
        <v>40</v>
      </c>
      <c r="E252" s="18">
        <v>20.32</v>
      </c>
      <c r="F252" s="19"/>
      <c r="G252" s="20">
        <f t="shared" si="3"/>
        <v>0</v>
      </c>
    </row>
    <row r="253" spans="1:7" ht="16.5" customHeight="1" x14ac:dyDescent="0.25">
      <c r="A253" s="15" t="s">
        <v>15</v>
      </c>
      <c r="B253" s="16" t="s">
        <v>523</v>
      </c>
      <c r="C253" s="17" t="s">
        <v>524</v>
      </c>
      <c r="D253" s="16" t="s">
        <v>40</v>
      </c>
      <c r="E253" s="18">
        <v>40</v>
      </c>
      <c r="F253" s="19"/>
      <c r="G253" s="20">
        <f t="shared" si="3"/>
        <v>0</v>
      </c>
    </row>
    <row r="254" spans="1:7" ht="9" customHeight="1" x14ac:dyDescent="0.25">
      <c r="A254" s="15" t="s">
        <v>15</v>
      </c>
      <c r="B254" s="16" t="s">
        <v>525</v>
      </c>
      <c r="C254" s="17" t="s">
        <v>526</v>
      </c>
      <c r="D254" s="16" t="s">
        <v>40</v>
      </c>
      <c r="E254" s="18">
        <v>100</v>
      </c>
      <c r="F254" s="19"/>
      <c r="G254" s="20">
        <f t="shared" si="3"/>
        <v>0</v>
      </c>
    </row>
    <row r="255" spans="1:7" ht="9" customHeight="1" x14ac:dyDescent="0.25">
      <c r="A255" s="15" t="s">
        <v>15</v>
      </c>
      <c r="B255" s="16" t="s">
        <v>527</v>
      </c>
      <c r="C255" s="17" t="s">
        <v>528</v>
      </c>
      <c r="D255" s="16" t="s">
        <v>40</v>
      </c>
      <c r="E255" s="18">
        <v>57</v>
      </c>
      <c r="F255" s="19"/>
      <c r="G255" s="20">
        <f t="shared" si="3"/>
        <v>0</v>
      </c>
    </row>
    <row r="256" spans="1:7" ht="9" customHeight="1" x14ac:dyDescent="0.25">
      <c r="A256" s="15" t="s">
        <v>15</v>
      </c>
      <c r="B256" s="16" t="s">
        <v>529</v>
      </c>
      <c r="C256" s="17" t="s">
        <v>530</v>
      </c>
      <c r="D256" s="16" t="s">
        <v>40</v>
      </c>
      <c r="E256" s="18">
        <v>268</v>
      </c>
      <c r="F256" s="19"/>
      <c r="G256" s="20">
        <f t="shared" si="3"/>
        <v>0</v>
      </c>
    </row>
    <row r="257" spans="1:7" ht="9" customHeight="1" x14ac:dyDescent="0.25">
      <c r="A257" s="15" t="s">
        <v>15</v>
      </c>
      <c r="B257" s="16" t="s">
        <v>531</v>
      </c>
      <c r="C257" s="17" t="s">
        <v>532</v>
      </c>
      <c r="D257" s="16" t="s">
        <v>40</v>
      </c>
      <c r="E257" s="18">
        <v>300</v>
      </c>
      <c r="F257" s="19"/>
      <c r="G257" s="20">
        <f t="shared" si="3"/>
        <v>0</v>
      </c>
    </row>
    <row r="258" spans="1:7" ht="9" customHeight="1" x14ac:dyDescent="0.25">
      <c r="A258" s="15" t="s">
        <v>15</v>
      </c>
      <c r="B258" s="16" t="s">
        <v>533</v>
      </c>
      <c r="C258" s="17" t="s">
        <v>534</v>
      </c>
      <c r="D258" s="16" t="s">
        <v>40</v>
      </c>
      <c r="E258" s="18">
        <v>0</v>
      </c>
      <c r="F258" s="19"/>
      <c r="G258" s="20">
        <f t="shared" si="3"/>
        <v>0</v>
      </c>
    </row>
    <row r="259" spans="1:7" ht="9" customHeight="1" x14ac:dyDescent="0.25">
      <c r="A259" s="15" t="s">
        <v>15</v>
      </c>
      <c r="B259" s="16" t="s">
        <v>535</v>
      </c>
      <c r="C259" s="17" t="s">
        <v>536</v>
      </c>
      <c r="D259" s="16" t="s">
        <v>40</v>
      </c>
      <c r="E259" s="18">
        <v>4</v>
      </c>
      <c r="F259" s="19"/>
      <c r="G259" s="20">
        <f t="shared" si="3"/>
        <v>0</v>
      </c>
    </row>
    <row r="260" spans="1:7" ht="21" customHeight="1" x14ac:dyDescent="0.25">
      <c r="A260" s="15" t="s">
        <v>15</v>
      </c>
      <c r="B260" s="16" t="s">
        <v>537</v>
      </c>
      <c r="C260" s="17" t="s">
        <v>538</v>
      </c>
      <c r="D260" s="16" t="s">
        <v>40</v>
      </c>
      <c r="E260" s="18">
        <v>1.5</v>
      </c>
      <c r="F260" s="19"/>
      <c r="G260" s="20">
        <f t="shared" si="3"/>
        <v>0</v>
      </c>
    </row>
    <row r="261" spans="1:7" ht="18" customHeight="1" x14ac:dyDescent="0.25">
      <c r="A261" s="15" t="s">
        <v>15</v>
      </c>
      <c r="B261" s="16" t="s">
        <v>539</v>
      </c>
      <c r="C261" s="17" t="s">
        <v>540</v>
      </c>
      <c r="D261" s="16" t="s">
        <v>43</v>
      </c>
      <c r="E261" s="18">
        <v>40</v>
      </c>
      <c r="F261" s="19"/>
      <c r="G261" s="20">
        <f t="shared" ref="G261:G324" si="4">ROUND(E261*F261,2)</f>
        <v>0</v>
      </c>
    </row>
    <row r="262" spans="1:7" ht="9" customHeight="1" x14ac:dyDescent="0.25">
      <c r="A262" s="15" t="s">
        <v>15</v>
      </c>
      <c r="B262" s="16" t="s">
        <v>541</v>
      </c>
      <c r="C262" s="17" t="s">
        <v>542</v>
      </c>
      <c r="D262" s="16" t="s">
        <v>18</v>
      </c>
      <c r="E262" s="18">
        <v>3</v>
      </c>
      <c r="F262" s="19"/>
      <c r="G262" s="20">
        <f t="shared" si="4"/>
        <v>0</v>
      </c>
    </row>
    <row r="263" spans="1:7" ht="9" customHeight="1" x14ac:dyDescent="0.25">
      <c r="A263" s="15" t="s">
        <v>15</v>
      </c>
      <c r="B263" s="16" t="s">
        <v>543</v>
      </c>
      <c r="C263" s="17" t="s">
        <v>544</v>
      </c>
      <c r="D263" s="16" t="s">
        <v>18</v>
      </c>
      <c r="E263" s="18">
        <v>33</v>
      </c>
      <c r="F263" s="19"/>
      <c r="G263" s="20">
        <f t="shared" si="4"/>
        <v>0</v>
      </c>
    </row>
    <row r="264" spans="1:7" ht="9" customHeight="1" x14ac:dyDescent="0.25">
      <c r="A264" s="15" t="s">
        <v>15</v>
      </c>
      <c r="B264" s="16" t="s">
        <v>545</v>
      </c>
      <c r="C264" s="17" t="s">
        <v>546</v>
      </c>
      <c r="D264" s="16" t="s">
        <v>18</v>
      </c>
      <c r="E264" s="18">
        <v>7</v>
      </c>
      <c r="F264" s="19"/>
      <c r="G264" s="20">
        <f t="shared" si="4"/>
        <v>0</v>
      </c>
    </row>
    <row r="265" spans="1:7" ht="9" customHeight="1" x14ac:dyDescent="0.25">
      <c r="A265" s="15" t="s">
        <v>15</v>
      </c>
      <c r="B265" s="16" t="s">
        <v>547</v>
      </c>
      <c r="C265" s="17" t="s">
        <v>548</v>
      </c>
      <c r="D265" s="16" t="s">
        <v>43</v>
      </c>
      <c r="E265" s="18">
        <v>137</v>
      </c>
      <c r="F265" s="19"/>
      <c r="G265" s="20">
        <f t="shared" si="4"/>
        <v>0</v>
      </c>
    </row>
    <row r="266" spans="1:7" ht="9" customHeight="1" x14ac:dyDescent="0.25">
      <c r="A266" s="15" t="s">
        <v>15</v>
      </c>
      <c r="B266" s="16" t="s">
        <v>549</v>
      </c>
      <c r="C266" s="17" t="s">
        <v>550</v>
      </c>
      <c r="D266" s="16" t="s">
        <v>43</v>
      </c>
      <c r="E266" s="18">
        <v>95</v>
      </c>
      <c r="F266" s="19"/>
      <c r="G266" s="20">
        <f t="shared" si="4"/>
        <v>0</v>
      </c>
    </row>
    <row r="267" spans="1:7" ht="9" customHeight="1" x14ac:dyDescent="0.25">
      <c r="A267" s="15" t="s">
        <v>15</v>
      </c>
      <c r="B267" s="16" t="s">
        <v>551</v>
      </c>
      <c r="C267" s="17" t="s">
        <v>552</v>
      </c>
      <c r="D267" s="16" t="s">
        <v>18</v>
      </c>
      <c r="E267" s="18">
        <v>23</v>
      </c>
      <c r="F267" s="19"/>
      <c r="G267" s="20">
        <f t="shared" si="4"/>
        <v>0</v>
      </c>
    </row>
    <row r="268" spans="1:7" ht="9" customHeight="1" x14ac:dyDescent="0.25">
      <c r="A268" s="15" t="s">
        <v>15</v>
      </c>
      <c r="B268" s="16" t="s">
        <v>553</v>
      </c>
      <c r="C268" s="17" t="s">
        <v>554</v>
      </c>
      <c r="D268" s="16" t="s">
        <v>40</v>
      </c>
      <c r="E268" s="18">
        <v>12</v>
      </c>
      <c r="F268" s="19"/>
      <c r="G268" s="20">
        <f t="shared" si="4"/>
        <v>0</v>
      </c>
    </row>
    <row r="269" spans="1:7" ht="9" customHeight="1" x14ac:dyDescent="0.25">
      <c r="A269" s="15" t="s">
        <v>15</v>
      </c>
      <c r="B269" s="16" t="s">
        <v>555</v>
      </c>
      <c r="C269" s="17" t="s">
        <v>556</v>
      </c>
      <c r="D269" s="16" t="s">
        <v>40</v>
      </c>
      <c r="E269" s="18">
        <v>9</v>
      </c>
      <c r="F269" s="19"/>
      <c r="G269" s="20">
        <f t="shared" si="4"/>
        <v>0</v>
      </c>
    </row>
    <row r="270" spans="1:7" ht="9" customHeight="1" x14ac:dyDescent="0.25">
      <c r="A270" s="15" t="s">
        <v>15</v>
      </c>
      <c r="B270" s="16" t="s">
        <v>557</v>
      </c>
      <c r="C270" s="17" t="s">
        <v>558</v>
      </c>
      <c r="D270" s="16" t="s">
        <v>40</v>
      </c>
      <c r="E270" s="18">
        <v>7</v>
      </c>
      <c r="F270" s="19"/>
      <c r="G270" s="20">
        <f t="shared" si="4"/>
        <v>0</v>
      </c>
    </row>
    <row r="271" spans="1:7" ht="9" customHeight="1" x14ac:dyDescent="0.25">
      <c r="A271" s="15" t="s">
        <v>15</v>
      </c>
      <c r="B271" s="16" t="s">
        <v>559</v>
      </c>
      <c r="C271" s="17" t="s">
        <v>560</v>
      </c>
      <c r="D271" s="16" t="s">
        <v>40</v>
      </c>
      <c r="E271" s="18">
        <v>9</v>
      </c>
      <c r="F271" s="19"/>
      <c r="G271" s="20">
        <f t="shared" si="4"/>
        <v>0</v>
      </c>
    </row>
    <row r="272" spans="1:7" ht="18" customHeight="1" x14ac:dyDescent="0.25">
      <c r="A272" s="15" t="s">
        <v>15</v>
      </c>
      <c r="B272" s="16" t="s">
        <v>561</v>
      </c>
      <c r="C272" s="17" t="s">
        <v>562</v>
      </c>
      <c r="D272" s="16" t="s">
        <v>40</v>
      </c>
      <c r="E272" s="18">
        <v>0.4</v>
      </c>
      <c r="F272" s="19"/>
      <c r="G272" s="20">
        <f t="shared" si="4"/>
        <v>0</v>
      </c>
    </row>
    <row r="273" spans="1:7" ht="19.5" customHeight="1" x14ac:dyDescent="0.25">
      <c r="A273" s="15" t="s">
        <v>15</v>
      </c>
      <c r="B273" s="16" t="s">
        <v>563</v>
      </c>
      <c r="C273" s="17" t="s">
        <v>564</v>
      </c>
      <c r="D273" s="16" t="s">
        <v>43</v>
      </c>
      <c r="E273" s="18">
        <v>106</v>
      </c>
      <c r="F273" s="19"/>
      <c r="G273" s="20">
        <f t="shared" si="4"/>
        <v>0</v>
      </c>
    </row>
    <row r="274" spans="1:7" ht="22.5" customHeight="1" x14ac:dyDescent="0.25">
      <c r="A274" s="15" t="s">
        <v>15</v>
      </c>
      <c r="B274" s="16" t="s">
        <v>565</v>
      </c>
      <c r="C274" s="17" t="s">
        <v>566</v>
      </c>
      <c r="D274" s="16" t="s">
        <v>40</v>
      </c>
      <c r="E274" s="18">
        <v>107</v>
      </c>
      <c r="F274" s="19"/>
      <c r="G274" s="20">
        <f t="shared" si="4"/>
        <v>0</v>
      </c>
    </row>
    <row r="275" spans="1:7" ht="18" customHeight="1" x14ac:dyDescent="0.25">
      <c r="A275" s="15" t="s">
        <v>15</v>
      </c>
      <c r="B275" s="16" t="s">
        <v>567</v>
      </c>
      <c r="C275" s="17" t="s">
        <v>568</v>
      </c>
      <c r="D275" s="16" t="s">
        <v>40</v>
      </c>
      <c r="E275" s="18">
        <v>8</v>
      </c>
      <c r="F275" s="19"/>
      <c r="G275" s="20">
        <f t="shared" si="4"/>
        <v>0</v>
      </c>
    </row>
    <row r="276" spans="1:7" ht="9" customHeight="1" x14ac:dyDescent="0.25">
      <c r="A276" s="15" t="s">
        <v>15</v>
      </c>
      <c r="B276" s="16" t="s">
        <v>569</v>
      </c>
      <c r="C276" s="17" t="s">
        <v>570</v>
      </c>
      <c r="D276" s="16" t="s">
        <v>43</v>
      </c>
      <c r="E276" s="18">
        <v>29.4</v>
      </c>
      <c r="F276" s="19"/>
      <c r="G276" s="20">
        <f t="shared" si="4"/>
        <v>0</v>
      </c>
    </row>
    <row r="277" spans="1:7" ht="9" customHeight="1" x14ac:dyDescent="0.25">
      <c r="A277" s="15" t="s">
        <v>15</v>
      </c>
      <c r="B277" s="16" t="s">
        <v>571</v>
      </c>
      <c r="C277" s="17" t="s">
        <v>572</v>
      </c>
      <c r="D277" s="16" t="s">
        <v>43</v>
      </c>
      <c r="E277" s="18">
        <v>16</v>
      </c>
      <c r="F277" s="19"/>
      <c r="G277" s="20">
        <f t="shared" si="4"/>
        <v>0</v>
      </c>
    </row>
    <row r="278" spans="1:7" ht="21" customHeight="1" x14ac:dyDescent="0.25">
      <c r="A278" s="15" t="s">
        <v>15</v>
      </c>
      <c r="B278" s="16" t="s">
        <v>573</v>
      </c>
      <c r="C278" s="17" t="s">
        <v>574</v>
      </c>
      <c r="D278" s="16" t="s">
        <v>43</v>
      </c>
      <c r="E278" s="18">
        <v>28.5</v>
      </c>
      <c r="F278" s="19"/>
      <c r="G278" s="20">
        <f t="shared" si="4"/>
        <v>0</v>
      </c>
    </row>
    <row r="279" spans="1:7" ht="20.25" customHeight="1" x14ac:dyDescent="0.25">
      <c r="A279" s="15" t="s">
        <v>15</v>
      </c>
      <c r="B279" s="16" t="s">
        <v>575</v>
      </c>
      <c r="C279" s="17" t="s">
        <v>576</v>
      </c>
      <c r="D279" s="16" t="s">
        <v>43</v>
      </c>
      <c r="E279" s="18">
        <v>160</v>
      </c>
      <c r="F279" s="19"/>
      <c r="G279" s="20">
        <f t="shared" si="4"/>
        <v>0</v>
      </c>
    </row>
    <row r="280" spans="1:7" ht="16.5" customHeight="1" x14ac:dyDescent="0.25">
      <c r="A280" s="15" t="s">
        <v>15</v>
      </c>
      <c r="B280" s="16" t="s">
        <v>577</v>
      </c>
      <c r="C280" s="17" t="s">
        <v>578</v>
      </c>
      <c r="D280" s="16" t="s">
        <v>43</v>
      </c>
      <c r="E280" s="18">
        <v>6</v>
      </c>
      <c r="F280" s="19"/>
      <c r="G280" s="20">
        <f t="shared" si="4"/>
        <v>0</v>
      </c>
    </row>
    <row r="281" spans="1:7" ht="9" customHeight="1" x14ac:dyDescent="0.25">
      <c r="A281" s="15" t="s">
        <v>15</v>
      </c>
      <c r="B281" s="16" t="s">
        <v>579</v>
      </c>
      <c r="C281" s="17" t="s">
        <v>580</v>
      </c>
      <c r="D281" s="16" t="s">
        <v>40</v>
      </c>
      <c r="E281" s="18">
        <v>45</v>
      </c>
      <c r="F281" s="19"/>
      <c r="G281" s="20">
        <f t="shared" si="4"/>
        <v>0</v>
      </c>
    </row>
    <row r="282" spans="1:7" ht="9" customHeight="1" x14ac:dyDescent="0.25">
      <c r="A282" s="15" t="s">
        <v>15</v>
      </c>
      <c r="B282" s="16" t="s">
        <v>581</v>
      </c>
      <c r="C282" s="17" t="s">
        <v>582</v>
      </c>
      <c r="D282" s="16" t="s">
        <v>43</v>
      </c>
      <c r="E282" s="18">
        <v>17</v>
      </c>
      <c r="F282" s="19"/>
      <c r="G282" s="20">
        <f t="shared" si="4"/>
        <v>0</v>
      </c>
    </row>
    <row r="283" spans="1:7" ht="12.75" customHeight="1" x14ac:dyDescent="0.25">
      <c r="A283" s="15" t="s">
        <v>15</v>
      </c>
      <c r="B283" s="16" t="s">
        <v>583</v>
      </c>
      <c r="C283" s="17" t="s">
        <v>584</v>
      </c>
      <c r="D283" s="16" t="s">
        <v>43</v>
      </c>
      <c r="E283" s="18">
        <v>5</v>
      </c>
      <c r="F283" s="19"/>
      <c r="G283" s="20">
        <f t="shared" si="4"/>
        <v>0</v>
      </c>
    </row>
    <row r="284" spans="1:7" ht="12.75" customHeight="1" x14ac:dyDescent="0.25">
      <c r="A284" s="15" t="s">
        <v>15</v>
      </c>
      <c r="B284" s="16" t="s">
        <v>585</v>
      </c>
      <c r="C284" s="17" t="s">
        <v>586</v>
      </c>
      <c r="D284" s="16" t="s">
        <v>40</v>
      </c>
      <c r="E284" s="18">
        <v>2</v>
      </c>
      <c r="F284" s="19"/>
      <c r="G284" s="20">
        <f t="shared" si="4"/>
        <v>0</v>
      </c>
    </row>
    <row r="285" spans="1:7" ht="12.75" customHeight="1" x14ac:dyDescent="0.25">
      <c r="A285" s="15" t="s">
        <v>15</v>
      </c>
      <c r="B285" s="16" t="s">
        <v>587</v>
      </c>
      <c r="C285" s="17" t="s">
        <v>588</v>
      </c>
      <c r="D285" s="16" t="s">
        <v>40</v>
      </c>
      <c r="E285" s="18">
        <v>100.64</v>
      </c>
      <c r="F285" s="19"/>
      <c r="G285" s="20">
        <f t="shared" si="4"/>
        <v>0</v>
      </c>
    </row>
    <row r="286" spans="1:7" ht="12.75" customHeight="1" x14ac:dyDescent="0.25">
      <c r="A286" s="15" t="s">
        <v>15</v>
      </c>
      <c r="B286" s="16" t="s">
        <v>589</v>
      </c>
      <c r="C286" s="17" t="s">
        <v>590</v>
      </c>
      <c r="D286" s="16" t="s">
        <v>40</v>
      </c>
      <c r="E286" s="18">
        <v>14.08</v>
      </c>
      <c r="F286" s="19"/>
      <c r="G286" s="20">
        <f t="shared" si="4"/>
        <v>0</v>
      </c>
    </row>
    <row r="287" spans="1:7" ht="9" customHeight="1" x14ac:dyDescent="0.25">
      <c r="A287" s="15" t="s">
        <v>15</v>
      </c>
      <c r="B287" s="16" t="s">
        <v>591</v>
      </c>
      <c r="C287" s="17" t="s">
        <v>592</v>
      </c>
      <c r="D287" s="16" t="s">
        <v>40</v>
      </c>
      <c r="E287" s="18">
        <v>7.5</v>
      </c>
      <c r="F287" s="19"/>
      <c r="G287" s="20">
        <f t="shared" si="4"/>
        <v>0</v>
      </c>
    </row>
    <row r="288" spans="1:7" ht="9" customHeight="1" x14ac:dyDescent="0.25">
      <c r="A288" s="15" t="s">
        <v>15</v>
      </c>
      <c r="B288" s="16" t="s">
        <v>593</v>
      </c>
      <c r="C288" s="17" t="s">
        <v>594</v>
      </c>
      <c r="D288" s="16" t="s">
        <v>40</v>
      </c>
      <c r="E288" s="18">
        <v>17.38</v>
      </c>
      <c r="F288" s="19"/>
      <c r="G288" s="20">
        <f t="shared" si="4"/>
        <v>0</v>
      </c>
    </row>
    <row r="289" spans="1:7" ht="9" customHeight="1" x14ac:dyDescent="0.25">
      <c r="A289" s="15" t="s">
        <v>15</v>
      </c>
      <c r="B289" s="16" t="s">
        <v>595</v>
      </c>
      <c r="C289" s="17" t="s">
        <v>596</v>
      </c>
      <c r="D289" s="16" t="s">
        <v>40</v>
      </c>
      <c r="E289" s="18">
        <v>16.8</v>
      </c>
      <c r="F289" s="19"/>
      <c r="G289" s="20">
        <f t="shared" si="4"/>
        <v>0</v>
      </c>
    </row>
    <row r="290" spans="1:7" ht="9" customHeight="1" x14ac:dyDescent="0.25">
      <c r="A290" s="15" t="s">
        <v>15</v>
      </c>
      <c r="B290" s="16" t="s">
        <v>597</v>
      </c>
      <c r="C290" s="17" t="s">
        <v>598</v>
      </c>
      <c r="D290" s="16" t="s">
        <v>40</v>
      </c>
      <c r="E290" s="18">
        <v>3.5</v>
      </c>
      <c r="F290" s="19"/>
      <c r="G290" s="20">
        <f t="shared" si="4"/>
        <v>0</v>
      </c>
    </row>
    <row r="291" spans="1:7" ht="9" customHeight="1" x14ac:dyDescent="0.25">
      <c r="A291" s="15" t="s">
        <v>15</v>
      </c>
      <c r="B291" s="16" t="s">
        <v>599</v>
      </c>
      <c r="C291" s="17" t="s">
        <v>600</v>
      </c>
      <c r="D291" s="16" t="s">
        <v>40</v>
      </c>
      <c r="E291" s="18">
        <v>77.47</v>
      </c>
      <c r="F291" s="19"/>
      <c r="G291" s="20">
        <f t="shared" si="4"/>
        <v>0</v>
      </c>
    </row>
    <row r="292" spans="1:7" ht="9" customHeight="1" x14ac:dyDescent="0.25">
      <c r="A292" s="15" t="s">
        <v>15</v>
      </c>
      <c r="B292" s="16" t="s">
        <v>601</v>
      </c>
      <c r="C292" s="17" t="s">
        <v>602</v>
      </c>
      <c r="D292" s="16" t="s">
        <v>40</v>
      </c>
      <c r="E292" s="18">
        <v>9.5</v>
      </c>
      <c r="F292" s="19"/>
      <c r="G292" s="20">
        <f t="shared" si="4"/>
        <v>0</v>
      </c>
    </row>
    <row r="293" spans="1:7" ht="9" customHeight="1" x14ac:dyDescent="0.25">
      <c r="A293" s="15" t="s">
        <v>15</v>
      </c>
      <c r="B293" s="16" t="s">
        <v>603</v>
      </c>
      <c r="C293" s="17" t="s">
        <v>604</v>
      </c>
      <c r="D293" s="16" t="s">
        <v>40</v>
      </c>
      <c r="E293" s="18">
        <v>21.4</v>
      </c>
      <c r="F293" s="19"/>
      <c r="G293" s="20">
        <f t="shared" si="4"/>
        <v>0</v>
      </c>
    </row>
    <row r="294" spans="1:7" ht="19.5" customHeight="1" x14ac:dyDescent="0.25">
      <c r="A294" s="15" t="s">
        <v>15</v>
      </c>
      <c r="B294" s="16" t="s">
        <v>605</v>
      </c>
      <c r="C294" s="17" t="s">
        <v>606</v>
      </c>
      <c r="D294" s="16" t="s">
        <v>40</v>
      </c>
      <c r="E294" s="18">
        <v>63</v>
      </c>
      <c r="F294" s="19"/>
      <c r="G294" s="20">
        <f t="shared" si="4"/>
        <v>0</v>
      </c>
    </row>
    <row r="295" spans="1:7" ht="27" customHeight="1" x14ac:dyDescent="0.25">
      <c r="A295" s="15" t="s">
        <v>15</v>
      </c>
      <c r="B295" s="16" t="s">
        <v>607</v>
      </c>
      <c r="C295" s="17" t="s">
        <v>608</v>
      </c>
      <c r="D295" s="16" t="s">
        <v>40</v>
      </c>
      <c r="E295" s="18">
        <v>9</v>
      </c>
      <c r="F295" s="19"/>
      <c r="G295" s="20">
        <f t="shared" si="4"/>
        <v>0</v>
      </c>
    </row>
    <row r="296" spans="1:7" ht="9" customHeight="1" x14ac:dyDescent="0.25">
      <c r="A296" s="15" t="s">
        <v>15</v>
      </c>
      <c r="B296" s="16" t="s">
        <v>609</v>
      </c>
      <c r="C296" s="17" t="s">
        <v>610</v>
      </c>
      <c r="D296" s="16" t="s">
        <v>40</v>
      </c>
      <c r="E296" s="18">
        <v>5</v>
      </c>
      <c r="F296" s="19"/>
      <c r="G296" s="20">
        <f t="shared" si="4"/>
        <v>0</v>
      </c>
    </row>
    <row r="297" spans="1:7" ht="22.5" customHeight="1" x14ac:dyDescent="0.25">
      <c r="A297" s="15" t="s">
        <v>15</v>
      </c>
      <c r="B297" s="16" t="s">
        <v>611</v>
      </c>
      <c r="C297" s="17" t="s">
        <v>612</v>
      </c>
      <c r="D297" s="16" t="s">
        <v>40</v>
      </c>
      <c r="E297" s="18">
        <v>10</v>
      </c>
      <c r="F297" s="19"/>
      <c r="G297" s="20">
        <f t="shared" si="4"/>
        <v>0</v>
      </c>
    </row>
    <row r="298" spans="1:7" ht="23.25" customHeight="1" x14ac:dyDescent="0.25">
      <c r="A298" s="15" t="s">
        <v>15</v>
      </c>
      <c r="B298" s="16" t="s">
        <v>613</v>
      </c>
      <c r="C298" s="17" t="s">
        <v>614</v>
      </c>
      <c r="D298" s="16" t="s">
        <v>43</v>
      </c>
      <c r="E298" s="18">
        <v>184</v>
      </c>
      <c r="F298" s="19"/>
      <c r="G298" s="20">
        <f t="shared" si="4"/>
        <v>0</v>
      </c>
    </row>
    <row r="299" spans="1:7" ht="25.5" customHeight="1" x14ac:dyDescent="0.25">
      <c r="A299" s="15" t="s">
        <v>15</v>
      </c>
      <c r="B299" s="16" t="s">
        <v>615</v>
      </c>
      <c r="C299" s="17" t="s">
        <v>616</v>
      </c>
      <c r="D299" s="16" t="s">
        <v>617</v>
      </c>
      <c r="E299" s="18">
        <v>14</v>
      </c>
      <c r="F299" s="19"/>
      <c r="G299" s="20">
        <f t="shared" si="4"/>
        <v>0</v>
      </c>
    </row>
    <row r="300" spans="1:7" ht="22.5" customHeight="1" x14ac:dyDescent="0.25">
      <c r="A300" s="15" t="s">
        <v>15</v>
      </c>
      <c r="B300" s="16" t="s">
        <v>618</v>
      </c>
      <c r="C300" s="17" t="s">
        <v>619</v>
      </c>
      <c r="D300" s="16" t="s">
        <v>617</v>
      </c>
      <c r="E300" s="18">
        <v>11</v>
      </c>
      <c r="F300" s="19"/>
      <c r="G300" s="20">
        <f t="shared" si="4"/>
        <v>0</v>
      </c>
    </row>
    <row r="301" spans="1:7" ht="20.25" customHeight="1" x14ac:dyDescent="0.25">
      <c r="A301" s="15" t="s">
        <v>15</v>
      </c>
      <c r="B301" s="16" t="s">
        <v>620</v>
      </c>
      <c r="C301" s="17" t="s">
        <v>621</v>
      </c>
      <c r="D301" s="16" t="s">
        <v>617</v>
      </c>
      <c r="E301" s="18">
        <v>11</v>
      </c>
      <c r="F301" s="19"/>
      <c r="G301" s="20">
        <f t="shared" si="4"/>
        <v>0</v>
      </c>
    </row>
    <row r="302" spans="1:7" ht="16.5" customHeight="1" x14ac:dyDescent="0.25">
      <c r="A302" s="15" t="s">
        <v>15</v>
      </c>
      <c r="B302" s="16" t="s">
        <v>622</v>
      </c>
      <c r="C302" s="17" t="s">
        <v>623</v>
      </c>
      <c r="D302" s="16" t="s">
        <v>617</v>
      </c>
      <c r="E302" s="18">
        <v>9</v>
      </c>
      <c r="F302" s="19"/>
      <c r="G302" s="20">
        <f t="shared" si="4"/>
        <v>0</v>
      </c>
    </row>
    <row r="303" spans="1:7" ht="9" customHeight="1" x14ac:dyDescent="0.25">
      <c r="A303" s="15" t="s">
        <v>15</v>
      </c>
      <c r="B303" s="16" t="s">
        <v>624</v>
      </c>
      <c r="C303" s="17" t="s">
        <v>625</v>
      </c>
      <c r="D303" s="16" t="s">
        <v>18</v>
      </c>
      <c r="E303" s="18">
        <v>1</v>
      </c>
      <c r="F303" s="19"/>
      <c r="G303" s="20">
        <f t="shared" si="4"/>
        <v>0</v>
      </c>
    </row>
    <row r="304" spans="1:7" ht="9" customHeight="1" x14ac:dyDescent="0.25">
      <c r="A304" s="15" t="s">
        <v>15</v>
      </c>
      <c r="B304" s="16" t="s">
        <v>626</v>
      </c>
      <c r="C304" s="17" t="s">
        <v>627</v>
      </c>
      <c r="D304" s="16" t="s">
        <v>18</v>
      </c>
      <c r="E304" s="18">
        <v>1</v>
      </c>
      <c r="F304" s="19"/>
      <c r="G304" s="20">
        <f t="shared" si="4"/>
        <v>0</v>
      </c>
    </row>
    <row r="305" spans="1:7" ht="9" customHeight="1" x14ac:dyDescent="0.25">
      <c r="A305" s="15" t="s">
        <v>15</v>
      </c>
      <c r="B305" s="16" t="s">
        <v>628</v>
      </c>
      <c r="C305" s="17" t="s">
        <v>629</v>
      </c>
      <c r="D305" s="16" t="s">
        <v>18</v>
      </c>
      <c r="E305" s="18">
        <v>1</v>
      </c>
      <c r="F305" s="19"/>
      <c r="G305" s="20">
        <f t="shared" si="4"/>
        <v>0</v>
      </c>
    </row>
    <row r="306" spans="1:7" ht="18" customHeight="1" x14ac:dyDescent="0.25">
      <c r="A306" s="15" t="s">
        <v>15</v>
      </c>
      <c r="B306" s="16" t="s">
        <v>630</v>
      </c>
      <c r="C306" s="17" t="s">
        <v>631</v>
      </c>
      <c r="D306" s="16" t="s">
        <v>617</v>
      </c>
      <c r="E306" s="18">
        <v>9</v>
      </c>
      <c r="F306" s="19"/>
      <c r="G306" s="20">
        <f t="shared" si="4"/>
        <v>0</v>
      </c>
    </row>
    <row r="307" spans="1:7" ht="18.75" customHeight="1" x14ac:dyDescent="0.25">
      <c r="A307" s="15" t="s">
        <v>15</v>
      </c>
      <c r="B307" s="16" t="s">
        <v>632</v>
      </c>
      <c r="C307" s="17" t="s">
        <v>633</v>
      </c>
      <c r="D307" s="16" t="s">
        <v>18</v>
      </c>
      <c r="E307" s="18">
        <v>12</v>
      </c>
      <c r="F307" s="19"/>
      <c r="G307" s="20">
        <f t="shared" si="4"/>
        <v>0</v>
      </c>
    </row>
    <row r="308" spans="1:7" ht="9" customHeight="1" x14ac:dyDescent="0.25">
      <c r="A308" s="15" t="s">
        <v>15</v>
      </c>
      <c r="B308" s="16" t="s">
        <v>634</v>
      </c>
      <c r="C308" s="17" t="s">
        <v>635</v>
      </c>
      <c r="D308" s="16" t="s">
        <v>18</v>
      </c>
      <c r="E308" s="18">
        <v>1</v>
      </c>
      <c r="F308" s="19"/>
      <c r="G308" s="20">
        <f t="shared" si="4"/>
        <v>0</v>
      </c>
    </row>
    <row r="309" spans="1:7" ht="12.75" customHeight="1" x14ac:dyDescent="0.25">
      <c r="A309" s="15" t="s">
        <v>15</v>
      </c>
      <c r="B309" s="16" t="s">
        <v>636</v>
      </c>
      <c r="C309" s="17" t="s">
        <v>637</v>
      </c>
      <c r="D309" s="16" t="s">
        <v>18</v>
      </c>
      <c r="E309" s="18">
        <v>1</v>
      </c>
      <c r="F309" s="19"/>
      <c r="G309" s="20">
        <f t="shared" si="4"/>
        <v>0</v>
      </c>
    </row>
    <row r="310" spans="1:7" ht="24" customHeight="1" x14ac:dyDescent="0.25">
      <c r="A310" s="15" t="s">
        <v>15</v>
      </c>
      <c r="B310" s="16" t="s">
        <v>638</v>
      </c>
      <c r="C310" s="17" t="s">
        <v>639</v>
      </c>
      <c r="D310" s="16" t="s">
        <v>617</v>
      </c>
      <c r="E310" s="18">
        <v>1</v>
      </c>
      <c r="F310" s="19"/>
      <c r="G310" s="20">
        <f t="shared" si="4"/>
        <v>0</v>
      </c>
    </row>
    <row r="311" spans="1:7" ht="9" customHeight="1" x14ac:dyDescent="0.25">
      <c r="A311" s="15" t="s">
        <v>15</v>
      </c>
      <c r="B311" s="16" t="s">
        <v>640</v>
      </c>
      <c r="C311" s="17" t="s">
        <v>641</v>
      </c>
      <c r="D311" s="16" t="s">
        <v>43</v>
      </c>
      <c r="E311" s="18">
        <v>36</v>
      </c>
      <c r="F311" s="19"/>
      <c r="G311" s="20">
        <f t="shared" si="4"/>
        <v>0</v>
      </c>
    </row>
    <row r="312" spans="1:7" ht="9" customHeight="1" x14ac:dyDescent="0.25">
      <c r="A312" s="15" t="s">
        <v>15</v>
      </c>
      <c r="B312" s="16" t="s">
        <v>642</v>
      </c>
      <c r="C312" s="17" t="s">
        <v>643</v>
      </c>
      <c r="D312" s="16" t="s">
        <v>294</v>
      </c>
      <c r="E312" s="18">
        <v>1716</v>
      </c>
      <c r="F312" s="19"/>
      <c r="G312" s="20">
        <f t="shared" si="4"/>
        <v>0</v>
      </c>
    </row>
    <row r="313" spans="1:7" ht="9" customHeight="1" x14ac:dyDescent="0.25">
      <c r="A313" s="15" t="s">
        <v>15</v>
      </c>
      <c r="B313" s="16" t="s">
        <v>644</v>
      </c>
      <c r="C313" s="17" t="s">
        <v>645</v>
      </c>
      <c r="D313" s="16" t="s">
        <v>294</v>
      </c>
      <c r="E313" s="18">
        <v>290</v>
      </c>
      <c r="F313" s="19"/>
      <c r="G313" s="20">
        <f t="shared" si="4"/>
        <v>0</v>
      </c>
    </row>
    <row r="314" spans="1:7" ht="9" customHeight="1" x14ac:dyDescent="0.25">
      <c r="A314" s="15" t="s">
        <v>15</v>
      </c>
      <c r="B314" s="16" t="s">
        <v>646</v>
      </c>
      <c r="C314" s="17" t="s">
        <v>647</v>
      </c>
      <c r="D314" s="16" t="s">
        <v>294</v>
      </c>
      <c r="E314" s="18">
        <v>49.4</v>
      </c>
      <c r="F314" s="19"/>
      <c r="G314" s="20">
        <f t="shared" si="4"/>
        <v>0</v>
      </c>
    </row>
    <row r="315" spans="1:7" ht="18" customHeight="1" x14ac:dyDescent="0.25">
      <c r="A315" s="15" t="s">
        <v>15</v>
      </c>
      <c r="B315" s="16" t="s">
        <v>648</v>
      </c>
      <c r="C315" s="17" t="s">
        <v>649</v>
      </c>
      <c r="D315" s="16" t="s">
        <v>43</v>
      </c>
      <c r="E315" s="18">
        <v>6</v>
      </c>
      <c r="F315" s="19"/>
      <c r="G315" s="20">
        <f t="shared" si="4"/>
        <v>0</v>
      </c>
    </row>
    <row r="316" spans="1:7" ht="18" customHeight="1" x14ac:dyDescent="0.25">
      <c r="A316" s="15" t="s">
        <v>15</v>
      </c>
      <c r="B316" s="16" t="s">
        <v>650</v>
      </c>
      <c r="C316" s="17" t="s">
        <v>651</v>
      </c>
      <c r="D316" s="16" t="s">
        <v>18</v>
      </c>
      <c r="E316" s="18">
        <v>2</v>
      </c>
      <c r="F316" s="19"/>
      <c r="G316" s="20">
        <f t="shared" si="4"/>
        <v>0</v>
      </c>
    </row>
    <row r="317" spans="1:7" ht="22.5" customHeight="1" x14ac:dyDescent="0.25">
      <c r="A317" s="15" t="s">
        <v>15</v>
      </c>
      <c r="B317" s="16" t="s">
        <v>652</v>
      </c>
      <c r="C317" s="17" t="s">
        <v>653</v>
      </c>
      <c r="D317" s="16" t="s">
        <v>18</v>
      </c>
      <c r="E317" s="18">
        <v>6</v>
      </c>
      <c r="F317" s="19"/>
      <c r="G317" s="20">
        <f t="shared" si="4"/>
        <v>0</v>
      </c>
    </row>
    <row r="318" spans="1:7" ht="22.5" customHeight="1" x14ac:dyDescent="0.25">
      <c r="A318" s="15" t="s">
        <v>15</v>
      </c>
      <c r="B318" s="16" t="s">
        <v>654</v>
      </c>
      <c r="C318" s="17" t="s">
        <v>655</v>
      </c>
      <c r="D318" s="16" t="s">
        <v>18</v>
      </c>
      <c r="E318" s="18">
        <v>3</v>
      </c>
      <c r="F318" s="19"/>
      <c r="G318" s="20">
        <f t="shared" si="4"/>
        <v>0</v>
      </c>
    </row>
    <row r="319" spans="1:7" ht="20.25" customHeight="1" x14ac:dyDescent="0.25">
      <c r="A319" s="15" t="s">
        <v>15</v>
      </c>
      <c r="B319" s="16" t="s">
        <v>656</v>
      </c>
      <c r="C319" s="17" t="s">
        <v>657</v>
      </c>
      <c r="D319" s="16" t="s">
        <v>40</v>
      </c>
      <c r="E319" s="18">
        <v>100</v>
      </c>
      <c r="F319" s="19"/>
      <c r="G319" s="20">
        <f t="shared" si="4"/>
        <v>0</v>
      </c>
    </row>
    <row r="320" spans="1:7" ht="22.5" customHeight="1" x14ac:dyDescent="0.25">
      <c r="A320" s="15" t="s">
        <v>15</v>
      </c>
      <c r="B320" s="16" t="s">
        <v>658</v>
      </c>
      <c r="C320" s="17" t="s">
        <v>659</v>
      </c>
      <c r="D320" s="16" t="s">
        <v>40</v>
      </c>
      <c r="E320" s="18">
        <v>44.5</v>
      </c>
      <c r="F320" s="19"/>
      <c r="G320" s="20">
        <f t="shared" si="4"/>
        <v>0</v>
      </c>
    </row>
    <row r="321" spans="1:7" ht="18" customHeight="1" x14ac:dyDescent="0.25">
      <c r="A321" s="15" t="s">
        <v>15</v>
      </c>
      <c r="B321" s="16" t="s">
        <v>660</v>
      </c>
      <c r="C321" s="17" t="s">
        <v>661</v>
      </c>
      <c r="D321" s="16" t="s">
        <v>40</v>
      </c>
      <c r="E321" s="18">
        <v>138</v>
      </c>
      <c r="F321" s="19"/>
      <c r="G321" s="20">
        <f t="shared" si="4"/>
        <v>0</v>
      </c>
    </row>
    <row r="322" spans="1:7" ht="21.75" customHeight="1" x14ac:dyDescent="0.25">
      <c r="A322" s="15" t="s">
        <v>15</v>
      </c>
      <c r="B322" s="16" t="s">
        <v>662</v>
      </c>
      <c r="C322" s="17" t="s">
        <v>663</v>
      </c>
      <c r="D322" s="16" t="s">
        <v>43</v>
      </c>
      <c r="E322" s="18">
        <v>2.9</v>
      </c>
      <c r="F322" s="19"/>
      <c r="G322" s="20">
        <f t="shared" si="4"/>
        <v>0</v>
      </c>
    </row>
    <row r="323" spans="1:7" ht="22.5" customHeight="1" x14ac:dyDescent="0.25">
      <c r="A323" s="15" t="s">
        <v>15</v>
      </c>
      <c r="B323" s="16" t="s">
        <v>664</v>
      </c>
      <c r="C323" s="17" t="s">
        <v>665</v>
      </c>
      <c r="D323" s="16" t="s">
        <v>40</v>
      </c>
      <c r="E323" s="18">
        <v>58</v>
      </c>
      <c r="F323" s="19"/>
      <c r="G323" s="20">
        <f t="shared" si="4"/>
        <v>0</v>
      </c>
    </row>
    <row r="324" spans="1:7" ht="25.5" customHeight="1" x14ac:dyDescent="0.25">
      <c r="A324" s="15" t="s">
        <v>15</v>
      </c>
      <c r="B324" s="16" t="s">
        <v>666</v>
      </c>
      <c r="C324" s="17" t="s">
        <v>667</v>
      </c>
      <c r="D324" s="16" t="s">
        <v>18</v>
      </c>
      <c r="E324" s="18">
        <v>107</v>
      </c>
      <c r="F324" s="19"/>
      <c r="G324" s="20">
        <f t="shared" si="4"/>
        <v>0</v>
      </c>
    </row>
    <row r="325" spans="1:7" ht="21" customHeight="1" x14ac:dyDescent="0.25">
      <c r="A325" s="15" t="s">
        <v>15</v>
      </c>
      <c r="B325" s="16" t="s">
        <v>668</v>
      </c>
      <c r="C325" s="17" t="s">
        <v>669</v>
      </c>
      <c r="D325" s="16" t="s">
        <v>40</v>
      </c>
      <c r="E325" s="18">
        <v>480</v>
      </c>
      <c r="F325" s="19"/>
      <c r="G325" s="20">
        <f t="shared" ref="G325:G388" si="5">ROUND(E325*F325,2)</f>
        <v>0</v>
      </c>
    </row>
    <row r="326" spans="1:7" ht="19.5" customHeight="1" x14ac:dyDescent="0.25">
      <c r="A326" s="15" t="s">
        <v>15</v>
      </c>
      <c r="B326" s="16" t="s">
        <v>670</v>
      </c>
      <c r="C326" s="17" t="s">
        <v>671</v>
      </c>
      <c r="D326" s="16" t="s">
        <v>18</v>
      </c>
      <c r="E326" s="18">
        <v>84</v>
      </c>
      <c r="F326" s="19"/>
      <c r="G326" s="20">
        <f t="shared" si="5"/>
        <v>0</v>
      </c>
    </row>
    <row r="327" spans="1:7" ht="21" customHeight="1" x14ac:dyDescent="0.25">
      <c r="A327" s="15" t="s">
        <v>15</v>
      </c>
      <c r="B327" s="22" t="s">
        <v>672</v>
      </c>
      <c r="C327" s="17" t="s">
        <v>673</v>
      </c>
      <c r="D327" s="16" t="s">
        <v>18</v>
      </c>
      <c r="E327" s="18">
        <v>28</v>
      </c>
      <c r="F327" s="19"/>
      <c r="G327" s="20">
        <f t="shared" si="5"/>
        <v>0</v>
      </c>
    </row>
    <row r="328" spans="1:7" ht="18.75" customHeight="1" x14ac:dyDescent="0.25">
      <c r="A328" s="15" t="s">
        <v>15</v>
      </c>
      <c r="B328" s="16" t="s">
        <v>674</v>
      </c>
      <c r="C328" s="17" t="s">
        <v>675</v>
      </c>
      <c r="D328" s="16" t="s">
        <v>43</v>
      </c>
      <c r="E328" s="18">
        <v>50</v>
      </c>
      <c r="F328" s="19"/>
      <c r="G328" s="20">
        <f t="shared" si="5"/>
        <v>0</v>
      </c>
    </row>
    <row r="329" spans="1:7" ht="21" customHeight="1" x14ac:dyDescent="0.25">
      <c r="A329" s="15" t="s">
        <v>15</v>
      </c>
      <c r="B329" s="16" t="s">
        <v>676</v>
      </c>
      <c r="C329" s="17" t="s">
        <v>677</v>
      </c>
      <c r="D329" s="16" t="s">
        <v>617</v>
      </c>
      <c r="E329" s="18">
        <v>7</v>
      </c>
      <c r="F329" s="19"/>
      <c r="G329" s="20">
        <f t="shared" si="5"/>
        <v>0</v>
      </c>
    </row>
    <row r="330" spans="1:7" ht="24" customHeight="1" x14ac:dyDescent="0.25">
      <c r="A330" s="15" t="s">
        <v>15</v>
      </c>
      <c r="B330" s="16" t="s">
        <v>678</v>
      </c>
      <c r="C330" s="17" t="s">
        <v>679</v>
      </c>
      <c r="D330" s="16" t="s">
        <v>18</v>
      </c>
      <c r="E330" s="18">
        <v>3</v>
      </c>
      <c r="F330" s="19"/>
      <c r="G330" s="20">
        <f t="shared" si="5"/>
        <v>0</v>
      </c>
    </row>
    <row r="331" spans="1:7" ht="20.25" customHeight="1" x14ac:dyDescent="0.25">
      <c r="A331" s="15" t="s">
        <v>15</v>
      </c>
      <c r="B331" s="16" t="s">
        <v>680</v>
      </c>
      <c r="C331" s="17" t="s">
        <v>681</v>
      </c>
      <c r="D331" s="16" t="s">
        <v>18</v>
      </c>
      <c r="E331" s="18">
        <v>3</v>
      </c>
      <c r="F331" s="19"/>
      <c r="G331" s="20">
        <f t="shared" si="5"/>
        <v>0</v>
      </c>
    </row>
    <row r="332" spans="1:7" ht="18" customHeight="1" x14ac:dyDescent="0.25">
      <c r="A332" s="15" t="s">
        <v>15</v>
      </c>
      <c r="B332" s="16" t="s">
        <v>682</v>
      </c>
      <c r="C332" s="17" t="s">
        <v>683</v>
      </c>
      <c r="D332" s="16" t="s">
        <v>18</v>
      </c>
      <c r="E332" s="18">
        <v>3</v>
      </c>
      <c r="F332" s="19"/>
      <c r="G332" s="20">
        <f t="shared" si="5"/>
        <v>0</v>
      </c>
    </row>
    <row r="333" spans="1:7" ht="18" customHeight="1" x14ac:dyDescent="0.25">
      <c r="A333" s="15" t="s">
        <v>15</v>
      </c>
      <c r="B333" s="16" t="s">
        <v>684</v>
      </c>
      <c r="C333" s="17" t="s">
        <v>685</v>
      </c>
      <c r="D333" s="16" t="s">
        <v>18</v>
      </c>
      <c r="E333" s="18">
        <v>4</v>
      </c>
      <c r="F333" s="19"/>
      <c r="G333" s="20">
        <f t="shared" si="5"/>
        <v>0</v>
      </c>
    </row>
    <row r="334" spans="1:7" ht="15" customHeight="1" x14ac:dyDescent="0.25">
      <c r="A334" s="15" t="s">
        <v>15</v>
      </c>
      <c r="B334" s="16" t="s">
        <v>686</v>
      </c>
      <c r="C334" s="17" t="s">
        <v>687</v>
      </c>
      <c r="D334" s="16" t="s">
        <v>40</v>
      </c>
      <c r="E334" s="18">
        <v>400</v>
      </c>
      <c r="F334" s="19"/>
      <c r="G334" s="20">
        <f t="shared" si="5"/>
        <v>0</v>
      </c>
    </row>
    <row r="335" spans="1:7" ht="9" customHeight="1" x14ac:dyDescent="0.25">
      <c r="A335" s="15" t="s">
        <v>15</v>
      </c>
      <c r="B335" s="16" t="s">
        <v>688</v>
      </c>
      <c r="C335" s="17" t="s">
        <v>689</v>
      </c>
      <c r="D335" s="16" t="s">
        <v>43</v>
      </c>
      <c r="E335" s="18">
        <v>75</v>
      </c>
      <c r="F335" s="19"/>
      <c r="G335" s="20">
        <f t="shared" si="5"/>
        <v>0</v>
      </c>
    </row>
    <row r="336" spans="1:7" ht="22.5" customHeight="1" x14ac:dyDescent="0.25">
      <c r="A336" s="15" t="s">
        <v>15</v>
      </c>
      <c r="B336" s="16" t="s">
        <v>690</v>
      </c>
      <c r="C336" s="17" t="s">
        <v>691</v>
      </c>
      <c r="D336" s="16" t="s">
        <v>43</v>
      </c>
      <c r="E336" s="18">
        <v>10</v>
      </c>
      <c r="F336" s="19"/>
      <c r="G336" s="20">
        <f t="shared" si="5"/>
        <v>0</v>
      </c>
    </row>
    <row r="337" spans="1:7" ht="22.5" customHeight="1" x14ac:dyDescent="0.25">
      <c r="A337" s="16" t="s">
        <v>15</v>
      </c>
      <c r="B337" s="23" t="s">
        <v>692</v>
      </c>
      <c r="C337" s="17" t="s">
        <v>693</v>
      </c>
      <c r="D337" s="16" t="s">
        <v>43</v>
      </c>
      <c r="E337" s="18">
        <v>5</v>
      </c>
      <c r="F337" s="19"/>
      <c r="G337" s="20">
        <f t="shared" si="5"/>
        <v>0</v>
      </c>
    </row>
    <row r="338" spans="1:7" ht="25.5" customHeight="1" x14ac:dyDescent="0.25">
      <c r="A338" s="15" t="s">
        <v>15</v>
      </c>
      <c r="B338" s="16" t="s">
        <v>694</v>
      </c>
      <c r="C338" s="17" t="s">
        <v>695</v>
      </c>
      <c r="D338" s="16" t="s">
        <v>40</v>
      </c>
      <c r="E338" s="18">
        <v>108.7</v>
      </c>
      <c r="F338" s="19"/>
      <c r="G338" s="20">
        <f t="shared" si="5"/>
        <v>0</v>
      </c>
    </row>
    <row r="339" spans="1:7" ht="25.5" customHeight="1" x14ac:dyDescent="0.25">
      <c r="A339" s="15" t="s">
        <v>15</v>
      </c>
      <c r="B339" s="16" t="s">
        <v>696</v>
      </c>
      <c r="C339" s="17" t="s">
        <v>697</v>
      </c>
      <c r="D339" s="16" t="s">
        <v>40</v>
      </c>
      <c r="E339" s="18">
        <v>50</v>
      </c>
      <c r="F339" s="19"/>
      <c r="G339" s="20">
        <f t="shared" si="5"/>
        <v>0</v>
      </c>
    </row>
    <row r="340" spans="1:7" ht="25.5" customHeight="1" x14ac:dyDescent="0.25">
      <c r="A340" s="15" t="s">
        <v>15</v>
      </c>
      <c r="B340" s="16" t="s">
        <v>698</v>
      </c>
      <c r="C340" s="17" t="s">
        <v>699</v>
      </c>
      <c r="D340" s="16" t="s">
        <v>40</v>
      </c>
      <c r="E340" s="18">
        <v>4</v>
      </c>
      <c r="F340" s="19"/>
      <c r="G340" s="20">
        <f t="shared" si="5"/>
        <v>0</v>
      </c>
    </row>
    <row r="341" spans="1:7" ht="25.5" customHeight="1" x14ac:dyDescent="0.25">
      <c r="A341" s="15" t="s">
        <v>15</v>
      </c>
      <c r="B341" s="16" t="s">
        <v>700</v>
      </c>
      <c r="C341" s="17" t="s">
        <v>701</v>
      </c>
      <c r="D341" s="16" t="s">
        <v>40</v>
      </c>
      <c r="E341" s="18">
        <v>45.03</v>
      </c>
      <c r="F341" s="19"/>
      <c r="G341" s="20">
        <f t="shared" si="5"/>
        <v>0</v>
      </c>
    </row>
    <row r="342" spans="1:7" ht="20.25" customHeight="1" x14ac:dyDescent="0.25">
      <c r="A342" s="15" t="s">
        <v>15</v>
      </c>
      <c r="B342" s="16" t="s">
        <v>702</v>
      </c>
      <c r="C342" s="17" t="s">
        <v>703</v>
      </c>
      <c r="D342" s="16" t="s">
        <v>40</v>
      </c>
      <c r="E342" s="18">
        <v>63</v>
      </c>
      <c r="F342" s="19"/>
      <c r="G342" s="20">
        <f t="shared" si="5"/>
        <v>0</v>
      </c>
    </row>
    <row r="343" spans="1:7" ht="15.75" customHeight="1" x14ac:dyDescent="0.25">
      <c r="A343" s="15" t="s">
        <v>15</v>
      </c>
      <c r="B343" s="16" t="s">
        <v>704</v>
      </c>
      <c r="C343" s="17" t="s">
        <v>705</v>
      </c>
      <c r="D343" s="16" t="s">
        <v>82</v>
      </c>
      <c r="E343" s="18">
        <v>4</v>
      </c>
      <c r="F343" s="19"/>
      <c r="G343" s="20">
        <f t="shared" si="5"/>
        <v>0</v>
      </c>
    </row>
    <row r="344" spans="1:7" ht="17.25" customHeight="1" x14ac:dyDescent="0.25">
      <c r="A344" s="15" t="s">
        <v>15</v>
      </c>
      <c r="B344" s="16" t="s">
        <v>706</v>
      </c>
      <c r="C344" s="17" t="s">
        <v>707</v>
      </c>
      <c r="D344" s="16" t="s">
        <v>40</v>
      </c>
      <c r="E344" s="18">
        <v>3</v>
      </c>
      <c r="F344" s="19"/>
      <c r="G344" s="20">
        <f t="shared" si="5"/>
        <v>0</v>
      </c>
    </row>
    <row r="345" spans="1:7" ht="9" customHeight="1" x14ac:dyDescent="0.25">
      <c r="A345" s="15" t="s">
        <v>15</v>
      </c>
      <c r="B345" s="16" t="s">
        <v>708</v>
      </c>
      <c r="C345" s="17" t="s">
        <v>709</v>
      </c>
      <c r="D345" s="16" t="s">
        <v>40</v>
      </c>
      <c r="E345" s="18">
        <v>44</v>
      </c>
      <c r="F345" s="19"/>
      <c r="G345" s="20">
        <f t="shared" si="5"/>
        <v>0</v>
      </c>
    </row>
    <row r="346" spans="1:7" ht="9" customHeight="1" x14ac:dyDescent="0.25">
      <c r="A346" s="15" t="s">
        <v>15</v>
      </c>
      <c r="B346" s="16" t="s">
        <v>710</v>
      </c>
      <c r="C346" s="17" t="s">
        <v>711</v>
      </c>
      <c r="D346" s="16" t="s">
        <v>43</v>
      </c>
      <c r="E346" s="18">
        <v>53.5</v>
      </c>
      <c r="F346" s="19"/>
      <c r="G346" s="20">
        <f t="shared" si="5"/>
        <v>0</v>
      </c>
    </row>
    <row r="347" spans="1:7" ht="9" customHeight="1" x14ac:dyDescent="0.25">
      <c r="A347" s="15" t="s">
        <v>15</v>
      </c>
      <c r="B347" s="16" t="s">
        <v>712</v>
      </c>
      <c r="C347" s="17" t="s">
        <v>713</v>
      </c>
      <c r="D347" s="16" t="s">
        <v>40</v>
      </c>
      <c r="E347" s="18">
        <v>310.33999999999997</v>
      </c>
      <c r="F347" s="19"/>
      <c r="G347" s="20">
        <f t="shared" si="5"/>
        <v>0</v>
      </c>
    </row>
    <row r="348" spans="1:7" ht="9" customHeight="1" x14ac:dyDescent="0.25">
      <c r="A348" s="15" t="s">
        <v>15</v>
      </c>
      <c r="B348" s="16" t="s">
        <v>714</v>
      </c>
      <c r="C348" s="17" t="s">
        <v>715</v>
      </c>
      <c r="D348" s="16" t="s">
        <v>40</v>
      </c>
      <c r="E348" s="18">
        <v>489.38</v>
      </c>
      <c r="F348" s="19"/>
      <c r="G348" s="20">
        <f t="shared" si="5"/>
        <v>0</v>
      </c>
    </row>
    <row r="349" spans="1:7" ht="9" customHeight="1" x14ac:dyDescent="0.25">
      <c r="A349" s="15" t="s">
        <v>15</v>
      </c>
      <c r="B349" s="16" t="s">
        <v>716</v>
      </c>
      <c r="C349" s="17" t="s">
        <v>717</v>
      </c>
      <c r="D349" s="16" t="s">
        <v>40</v>
      </c>
      <c r="E349" s="18">
        <v>15</v>
      </c>
      <c r="F349" s="19"/>
      <c r="G349" s="20">
        <f t="shared" si="5"/>
        <v>0</v>
      </c>
    </row>
    <row r="350" spans="1:7" ht="9" customHeight="1" x14ac:dyDescent="0.25">
      <c r="A350" s="15" t="s">
        <v>15</v>
      </c>
      <c r="B350" s="16" t="s">
        <v>718</v>
      </c>
      <c r="C350" s="17" t="s">
        <v>719</v>
      </c>
      <c r="D350" s="16" t="s">
        <v>43</v>
      </c>
      <c r="E350" s="18">
        <v>1423</v>
      </c>
      <c r="F350" s="19"/>
      <c r="G350" s="20">
        <f t="shared" si="5"/>
        <v>0</v>
      </c>
    </row>
    <row r="351" spans="1:7" ht="9" customHeight="1" x14ac:dyDescent="0.25">
      <c r="A351" s="15" t="s">
        <v>15</v>
      </c>
      <c r="B351" s="16" t="s">
        <v>720</v>
      </c>
      <c r="C351" s="17" t="s">
        <v>721</v>
      </c>
      <c r="D351" s="16" t="s">
        <v>40</v>
      </c>
      <c r="E351" s="18">
        <v>698</v>
      </c>
      <c r="F351" s="19"/>
      <c r="G351" s="20">
        <f t="shared" si="5"/>
        <v>0</v>
      </c>
    </row>
    <row r="352" spans="1:7" ht="9" customHeight="1" x14ac:dyDescent="0.25">
      <c r="A352" s="15" t="s">
        <v>15</v>
      </c>
      <c r="B352" s="16" t="s">
        <v>722</v>
      </c>
      <c r="C352" s="17" t="s">
        <v>723</v>
      </c>
      <c r="D352" s="16" t="s">
        <v>294</v>
      </c>
      <c r="E352" s="18">
        <v>224</v>
      </c>
      <c r="F352" s="19"/>
      <c r="G352" s="20">
        <f t="shared" si="5"/>
        <v>0</v>
      </c>
    </row>
    <row r="353" spans="1:7" ht="9" customHeight="1" x14ac:dyDescent="0.25">
      <c r="A353" s="15" t="s">
        <v>15</v>
      </c>
      <c r="B353" s="16" t="s">
        <v>724</v>
      </c>
      <c r="C353" s="17" t="s">
        <v>725</v>
      </c>
      <c r="D353" s="16" t="s">
        <v>40</v>
      </c>
      <c r="E353" s="18">
        <v>8007.35</v>
      </c>
      <c r="F353" s="19"/>
      <c r="G353" s="20">
        <f t="shared" si="5"/>
        <v>0</v>
      </c>
    </row>
    <row r="354" spans="1:7" ht="9" customHeight="1" x14ac:dyDescent="0.25">
      <c r="A354" s="15" t="s">
        <v>15</v>
      </c>
      <c r="B354" s="16" t="s">
        <v>726</v>
      </c>
      <c r="C354" s="17" t="s">
        <v>727</v>
      </c>
      <c r="D354" s="16" t="s">
        <v>40</v>
      </c>
      <c r="E354" s="18">
        <v>950</v>
      </c>
      <c r="F354" s="19"/>
      <c r="G354" s="20">
        <f t="shared" si="5"/>
        <v>0</v>
      </c>
    </row>
    <row r="355" spans="1:7" ht="9" customHeight="1" x14ac:dyDescent="0.25">
      <c r="A355" s="15" t="s">
        <v>15</v>
      </c>
      <c r="B355" s="16" t="s">
        <v>728</v>
      </c>
      <c r="C355" s="17" t="s">
        <v>729</v>
      </c>
      <c r="D355" s="16" t="s">
        <v>40</v>
      </c>
      <c r="E355" s="18">
        <v>6256</v>
      </c>
      <c r="F355" s="19"/>
      <c r="G355" s="20">
        <f t="shared" si="5"/>
        <v>0</v>
      </c>
    </row>
    <row r="356" spans="1:7" ht="9" customHeight="1" x14ac:dyDescent="0.25">
      <c r="A356" s="15" t="s">
        <v>15</v>
      </c>
      <c r="B356" s="16" t="s">
        <v>730</v>
      </c>
      <c r="C356" s="17" t="s">
        <v>731</v>
      </c>
      <c r="D356" s="16" t="s">
        <v>40</v>
      </c>
      <c r="E356" s="18">
        <v>1150.07</v>
      </c>
      <c r="F356" s="19"/>
      <c r="G356" s="20">
        <f t="shared" si="5"/>
        <v>0</v>
      </c>
    </row>
    <row r="357" spans="1:7" ht="9" customHeight="1" x14ac:dyDescent="0.25">
      <c r="A357" s="15" t="s">
        <v>15</v>
      </c>
      <c r="B357" s="16" t="s">
        <v>732</v>
      </c>
      <c r="C357" s="17" t="s">
        <v>733</v>
      </c>
      <c r="D357" s="16" t="s">
        <v>40</v>
      </c>
      <c r="E357" s="18">
        <v>14293.34</v>
      </c>
      <c r="F357" s="19"/>
      <c r="G357" s="20">
        <f t="shared" si="5"/>
        <v>0</v>
      </c>
    </row>
    <row r="358" spans="1:7" ht="17.25" customHeight="1" x14ac:dyDescent="0.25">
      <c r="A358" s="15" t="s">
        <v>15</v>
      </c>
      <c r="B358" s="16" t="s">
        <v>734</v>
      </c>
      <c r="C358" s="17" t="s">
        <v>735</v>
      </c>
      <c r="D358" s="16" t="s">
        <v>40</v>
      </c>
      <c r="E358" s="18">
        <v>1759.8</v>
      </c>
      <c r="F358" s="19"/>
      <c r="G358" s="20">
        <f t="shared" si="5"/>
        <v>0</v>
      </c>
    </row>
    <row r="359" spans="1:7" ht="21.75" customHeight="1" x14ac:dyDescent="0.25">
      <c r="A359" s="15" t="s">
        <v>15</v>
      </c>
      <c r="B359" s="16" t="s">
        <v>736</v>
      </c>
      <c r="C359" s="17" t="s">
        <v>737</v>
      </c>
      <c r="D359" s="16" t="s">
        <v>40</v>
      </c>
      <c r="E359" s="18">
        <v>2514.1</v>
      </c>
      <c r="F359" s="19"/>
      <c r="G359" s="20">
        <f t="shared" si="5"/>
        <v>0</v>
      </c>
    </row>
    <row r="360" spans="1:7" ht="19.5" customHeight="1" x14ac:dyDescent="0.25">
      <c r="A360" s="15" t="s">
        <v>15</v>
      </c>
      <c r="B360" s="16" t="s">
        <v>738</v>
      </c>
      <c r="C360" s="17" t="s">
        <v>739</v>
      </c>
      <c r="D360" s="16" t="s">
        <v>40</v>
      </c>
      <c r="E360" s="18">
        <v>30</v>
      </c>
      <c r="F360" s="19"/>
      <c r="G360" s="20">
        <f t="shared" si="5"/>
        <v>0</v>
      </c>
    </row>
    <row r="361" spans="1:7" ht="21" customHeight="1" x14ac:dyDescent="0.25">
      <c r="A361" s="15" t="s">
        <v>15</v>
      </c>
      <c r="B361" s="16" t="s">
        <v>740</v>
      </c>
      <c r="C361" s="17" t="s">
        <v>741</v>
      </c>
      <c r="D361" s="16" t="s">
        <v>40</v>
      </c>
      <c r="E361" s="18">
        <v>700</v>
      </c>
      <c r="F361" s="19"/>
      <c r="G361" s="20">
        <f t="shared" si="5"/>
        <v>0</v>
      </c>
    </row>
    <row r="362" spans="1:7" ht="21.75" customHeight="1" x14ac:dyDescent="0.25">
      <c r="A362" s="15" t="s">
        <v>15</v>
      </c>
      <c r="B362" s="16" t="s">
        <v>742</v>
      </c>
      <c r="C362" s="17" t="s">
        <v>743</v>
      </c>
      <c r="D362" s="16" t="s">
        <v>43</v>
      </c>
      <c r="E362" s="18">
        <v>613</v>
      </c>
      <c r="F362" s="19"/>
      <c r="G362" s="20">
        <f t="shared" si="5"/>
        <v>0</v>
      </c>
    </row>
    <row r="363" spans="1:7" ht="20.25" customHeight="1" x14ac:dyDescent="0.25">
      <c r="A363" s="15" t="s">
        <v>15</v>
      </c>
      <c r="B363" s="16" t="s">
        <v>744</v>
      </c>
      <c r="C363" s="17" t="s">
        <v>745</v>
      </c>
      <c r="D363" s="16" t="s">
        <v>40</v>
      </c>
      <c r="E363" s="18">
        <v>14.3</v>
      </c>
      <c r="F363" s="19"/>
      <c r="G363" s="20">
        <f t="shared" si="5"/>
        <v>0</v>
      </c>
    </row>
    <row r="364" spans="1:7" ht="12" customHeight="1" x14ac:dyDescent="0.25">
      <c r="A364" s="15" t="s">
        <v>15</v>
      </c>
      <c r="B364" s="16" t="s">
        <v>746</v>
      </c>
      <c r="C364" s="17" t="s">
        <v>747</v>
      </c>
      <c r="D364" s="16" t="s">
        <v>43</v>
      </c>
      <c r="E364" s="18">
        <v>17.55</v>
      </c>
      <c r="F364" s="19"/>
      <c r="G364" s="20">
        <f t="shared" si="5"/>
        <v>0</v>
      </c>
    </row>
    <row r="365" spans="1:7" ht="22.5" customHeight="1" x14ac:dyDescent="0.25">
      <c r="A365" s="15" t="s">
        <v>15</v>
      </c>
      <c r="B365" s="16" t="s">
        <v>748</v>
      </c>
      <c r="C365" s="17" t="s">
        <v>749</v>
      </c>
      <c r="D365" s="16" t="s">
        <v>18</v>
      </c>
      <c r="E365" s="18">
        <v>3</v>
      </c>
      <c r="F365" s="19"/>
      <c r="G365" s="20">
        <f t="shared" si="5"/>
        <v>0</v>
      </c>
    </row>
    <row r="366" spans="1:7" ht="9" customHeight="1" x14ac:dyDescent="0.25">
      <c r="A366" s="15" t="s">
        <v>15</v>
      </c>
      <c r="B366" s="16" t="s">
        <v>750</v>
      </c>
      <c r="C366" s="17" t="s">
        <v>751</v>
      </c>
      <c r="D366" s="16" t="s">
        <v>40</v>
      </c>
      <c r="E366" s="18">
        <v>4</v>
      </c>
      <c r="F366" s="19"/>
      <c r="G366" s="20">
        <f t="shared" si="5"/>
        <v>0</v>
      </c>
    </row>
    <row r="367" spans="1:7" ht="19.5" customHeight="1" x14ac:dyDescent="0.25">
      <c r="A367" s="15" t="s">
        <v>15</v>
      </c>
      <c r="B367" s="16" t="s">
        <v>752</v>
      </c>
      <c r="C367" s="17" t="s">
        <v>753</v>
      </c>
      <c r="D367" s="16" t="s">
        <v>40</v>
      </c>
      <c r="E367" s="18">
        <v>0.25</v>
      </c>
      <c r="F367" s="19"/>
      <c r="G367" s="20">
        <f t="shared" si="5"/>
        <v>0</v>
      </c>
    </row>
    <row r="368" spans="1:7" ht="22.5" customHeight="1" x14ac:dyDescent="0.25">
      <c r="A368" s="15" t="s">
        <v>15</v>
      </c>
      <c r="B368" s="16" t="s">
        <v>754</v>
      </c>
      <c r="C368" s="17" t="s">
        <v>755</v>
      </c>
      <c r="D368" s="16" t="s">
        <v>18</v>
      </c>
      <c r="E368" s="18">
        <v>2</v>
      </c>
      <c r="F368" s="19"/>
      <c r="G368" s="20">
        <f t="shared" si="5"/>
        <v>0</v>
      </c>
    </row>
    <row r="369" spans="1:7" ht="15" customHeight="1" x14ac:dyDescent="0.25">
      <c r="A369" s="15" t="s">
        <v>15</v>
      </c>
      <c r="B369" s="16" t="s">
        <v>756</v>
      </c>
      <c r="C369" s="17" t="s">
        <v>757</v>
      </c>
      <c r="D369" s="16" t="s">
        <v>18</v>
      </c>
      <c r="E369" s="18">
        <v>15</v>
      </c>
      <c r="F369" s="19"/>
      <c r="G369" s="20">
        <f t="shared" si="5"/>
        <v>0</v>
      </c>
    </row>
    <row r="370" spans="1:7" ht="17.25" customHeight="1" x14ac:dyDescent="0.25">
      <c r="A370" s="15" t="s">
        <v>15</v>
      </c>
      <c r="B370" s="16" t="s">
        <v>758</v>
      </c>
      <c r="C370" s="17" t="s">
        <v>759</v>
      </c>
      <c r="D370" s="16" t="s">
        <v>18</v>
      </c>
      <c r="E370" s="18">
        <v>4</v>
      </c>
      <c r="F370" s="19"/>
      <c r="G370" s="20">
        <f t="shared" si="5"/>
        <v>0</v>
      </c>
    </row>
    <row r="371" spans="1:7" ht="20.25" customHeight="1" x14ac:dyDescent="0.25">
      <c r="A371" s="15" t="s">
        <v>15</v>
      </c>
      <c r="B371" s="16" t="s">
        <v>760</v>
      </c>
      <c r="C371" s="17" t="s">
        <v>761</v>
      </c>
      <c r="D371" s="16" t="s">
        <v>40</v>
      </c>
      <c r="E371" s="18">
        <v>4</v>
      </c>
      <c r="F371" s="19"/>
      <c r="G371" s="20">
        <f t="shared" si="5"/>
        <v>0</v>
      </c>
    </row>
    <row r="372" spans="1:7" ht="9" customHeight="1" x14ac:dyDescent="0.25">
      <c r="A372" s="15" t="s">
        <v>15</v>
      </c>
      <c r="B372" s="16" t="s">
        <v>762</v>
      </c>
      <c r="C372" s="17" t="s">
        <v>763</v>
      </c>
      <c r="D372" s="16" t="s">
        <v>294</v>
      </c>
      <c r="E372" s="18">
        <v>104</v>
      </c>
      <c r="F372" s="19"/>
      <c r="G372" s="20">
        <f t="shared" si="5"/>
        <v>0</v>
      </c>
    </row>
    <row r="373" spans="1:7" ht="15" customHeight="1" x14ac:dyDescent="0.25">
      <c r="A373" s="15" t="s">
        <v>15</v>
      </c>
      <c r="B373" s="16" t="s">
        <v>764</v>
      </c>
      <c r="C373" s="17" t="s">
        <v>765</v>
      </c>
      <c r="D373" s="16" t="s">
        <v>18</v>
      </c>
      <c r="E373" s="18">
        <v>8</v>
      </c>
      <c r="F373" s="19"/>
      <c r="G373" s="20">
        <f t="shared" si="5"/>
        <v>0</v>
      </c>
    </row>
    <row r="374" spans="1:7" ht="18.75" customHeight="1" x14ac:dyDescent="0.25">
      <c r="A374" s="15" t="s">
        <v>15</v>
      </c>
      <c r="B374" s="16" t="s">
        <v>766</v>
      </c>
      <c r="C374" s="17" t="s">
        <v>767</v>
      </c>
      <c r="D374" s="16" t="s">
        <v>18</v>
      </c>
      <c r="E374" s="18">
        <v>5</v>
      </c>
      <c r="F374" s="19"/>
      <c r="G374" s="20">
        <f t="shared" si="5"/>
        <v>0</v>
      </c>
    </row>
    <row r="375" spans="1:7" ht="20.25" customHeight="1" x14ac:dyDescent="0.25">
      <c r="A375" s="15" t="s">
        <v>15</v>
      </c>
      <c r="B375" s="16" t="s">
        <v>768</v>
      </c>
      <c r="C375" s="17" t="s">
        <v>769</v>
      </c>
      <c r="D375" s="16" t="s">
        <v>18</v>
      </c>
      <c r="E375" s="18">
        <v>6</v>
      </c>
      <c r="F375" s="19"/>
      <c r="G375" s="20">
        <f t="shared" si="5"/>
        <v>0</v>
      </c>
    </row>
    <row r="376" spans="1:7" ht="18" customHeight="1" x14ac:dyDescent="0.25">
      <c r="A376" s="15" t="s">
        <v>15</v>
      </c>
      <c r="B376" s="16" t="s">
        <v>770</v>
      </c>
      <c r="C376" s="17" t="s">
        <v>771</v>
      </c>
      <c r="D376" s="16" t="s">
        <v>18</v>
      </c>
      <c r="E376" s="18">
        <v>311</v>
      </c>
      <c r="F376" s="19"/>
      <c r="G376" s="20">
        <f t="shared" si="5"/>
        <v>0</v>
      </c>
    </row>
    <row r="377" spans="1:7" ht="18" customHeight="1" x14ac:dyDescent="0.25">
      <c r="A377" s="15" t="s">
        <v>15</v>
      </c>
      <c r="B377" s="16" t="s">
        <v>772</v>
      </c>
      <c r="C377" s="17" t="s">
        <v>773</v>
      </c>
      <c r="D377" s="16" t="s">
        <v>18</v>
      </c>
      <c r="E377" s="18">
        <v>204</v>
      </c>
      <c r="F377" s="19"/>
      <c r="G377" s="20">
        <f t="shared" si="5"/>
        <v>0</v>
      </c>
    </row>
    <row r="378" spans="1:7" ht="18" customHeight="1" x14ac:dyDescent="0.25">
      <c r="A378" s="15" t="s">
        <v>15</v>
      </c>
      <c r="B378" s="16" t="s">
        <v>774</v>
      </c>
      <c r="C378" s="17" t="s">
        <v>775</v>
      </c>
      <c r="D378" s="16" t="s">
        <v>18</v>
      </c>
      <c r="E378" s="18">
        <v>22</v>
      </c>
      <c r="F378" s="19"/>
      <c r="G378" s="20">
        <f t="shared" si="5"/>
        <v>0</v>
      </c>
    </row>
    <row r="379" spans="1:7" ht="19.5" customHeight="1" x14ac:dyDescent="0.25">
      <c r="A379" s="15" t="s">
        <v>15</v>
      </c>
      <c r="B379" s="16" t="s">
        <v>776</v>
      </c>
      <c r="C379" s="17" t="s">
        <v>777</v>
      </c>
      <c r="D379" s="16" t="s">
        <v>18</v>
      </c>
      <c r="E379" s="18">
        <v>15</v>
      </c>
      <c r="F379" s="19"/>
      <c r="G379" s="20">
        <f t="shared" si="5"/>
        <v>0</v>
      </c>
    </row>
    <row r="380" spans="1:7" ht="9" customHeight="1" x14ac:dyDescent="0.25">
      <c r="A380" s="15" t="s">
        <v>15</v>
      </c>
      <c r="B380" s="16" t="s">
        <v>778</v>
      </c>
      <c r="C380" s="17" t="s">
        <v>779</v>
      </c>
      <c r="D380" s="16" t="s">
        <v>18</v>
      </c>
      <c r="E380" s="18">
        <v>2</v>
      </c>
      <c r="F380" s="19"/>
      <c r="G380" s="20">
        <f t="shared" si="5"/>
        <v>0</v>
      </c>
    </row>
    <row r="381" spans="1:7" ht="15" customHeight="1" x14ac:dyDescent="0.25">
      <c r="A381" s="15" t="s">
        <v>15</v>
      </c>
      <c r="B381" s="16" t="s">
        <v>780</v>
      </c>
      <c r="C381" s="17" t="s">
        <v>781</v>
      </c>
      <c r="D381" s="16" t="s">
        <v>18</v>
      </c>
      <c r="E381" s="18">
        <v>6</v>
      </c>
      <c r="F381" s="19"/>
      <c r="G381" s="20">
        <f t="shared" si="5"/>
        <v>0</v>
      </c>
    </row>
    <row r="382" spans="1:7" ht="9" customHeight="1" x14ac:dyDescent="0.25">
      <c r="A382" s="15" t="s">
        <v>15</v>
      </c>
      <c r="B382" s="16" t="s">
        <v>782</v>
      </c>
      <c r="C382" s="17" t="s">
        <v>783</v>
      </c>
      <c r="D382" s="16" t="s">
        <v>18</v>
      </c>
      <c r="E382" s="18">
        <v>2</v>
      </c>
      <c r="F382" s="19"/>
      <c r="G382" s="20">
        <f t="shared" si="5"/>
        <v>0</v>
      </c>
    </row>
    <row r="383" spans="1:7" ht="9" customHeight="1" x14ac:dyDescent="0.25">
      <c r="A383" s="15" t="s">
        <v>15</v>
      </c>
      <c r="B383" s="16" t="s">
        <v>784</v>
      </c>
      <c r="C383" s="17" t="s">
        <v>785</v>
      </c>
      <c r="D383" s="16" t="s">
        <v>18</v>
      </c>
      <c r="E383" s="18">
        <v>3</v>
      </c>
      <c r="F383" s="19"/>
      <c r="G383" s="20">
        <f t="shared" si="5"/>
        <v>0</v>
      </c>
    </row>
    <row r="384" spans="1:7" ht="9" customHeight="1" x14ac:dyDescent="0.25">
      <c r="A384" s="15" t="s">
        <v>15</v>
      </c>
      <c r="B384" s="16" t="s">
        <v>786</v>
      </c>
      <c r="C384" s="17" t="s">
        <v>787</v>
      </c>
      <c r="D384" s="16" t="s">
        <v>18</v>
      </c>
      <c r="E384" s="18">
        <v>18</v>
      </c>
      <c r="F384" s="19"/>
      <c r="G384" s="20">
        <f t="shared" si="5"/>
        <v>0</v>
      </c>
    </row>
    <row r="385" spans="1:7" ht="9" customHeight="1" x14ac:dyDescent="0.25">
      <c r="A385" s="15" t="s">
        <v>15</v>
      </c>
      <c r="B385" s="16" t="s">
        <v>788</v>
      </c>
      <c r="C385" s="17" t="s">
        <v>789</v>
      </c>
      <c r="D385" s="16" t="s">
        <v>18</v>
      </c>
      <c r="E385" s="18">
        <v>8</v>
      </c>
      <c r="F385" s="19"/>
      <c r="G385" s="20">
        <f t="shared" si="5"/>
        <v>0</v>
      </c>
    </row>
    <row r="386" spans="1:7" ht="18" customHeight="1" x14ac:dyDescent="0.25">
      <c r="A386" s="15" t="s">
        <v>15</v>
      </c>
      <c r="B386" s="16" t="s">
        <v>790</v>
      </c>
      <c r="C386" s="17" t="s">
        <v>791</v>
      </c>
      <c r="D386" s="16" t="s">
        <v>40</v>
      </c>
      <c r="E386" s="18">
        <v>2.5</v>
      </c>
      <c r="F386" s="19"/>
      <c r="G386" s="20">
        <f t="shared" si="5"/>
        <v>0</v>
      </c>
    </row>
    <row r="387" spans="1:7" ht="15.75" customHeight="1" x14ac:dyDescent="0.25">
      <c r="A387" s="15" t="s">
        <v>15</v>
      </c>
      <c r="B387" s="16" t="s">
        <v>792</v>
      </c>
      <c r="C387" s="17" t="s">
        <v>793</v>
      </c>
      <c r="D387" s="16" t="s">
        <v>18</v>
      </c>
      <c r="E387" s="18">
        <v>83</v>
      </c>
      <c r="F387" s="19"/>
      <c r="G387" s="20">
        <f t="shared" si="5"/>
        <v>0</v>
      </c>
    </row>
    <row r="388" spans="1:7" ht="27" customHeight="1" x14ac:dyDescent="0.25">
      <c r="A388" s="15" t="s">
        <v>15</v>
      </c>
      <c r="B388" s="16" t="s">
        <v>794</v>
      </c>
      <c r="C388" s="17" t="s">
        <v>795</v>
      </c>
      <c r="D388" s="16" t="s">
        <v>18</v>
      </c>
      <c r="E388" s="18">
        <v>1</v>
      </c>
      <c r="F388" s="19"/>
      <c r="G388" s="20">
        <f t="shared" si="5"/>
        <v>0</v>
      </c>
    </row>
    <row r="389" spans="1:7" ht="21.75" customHeight="1" x14ac:dyDescent="0.25">
      <c r="A389" s="15" t="s">
        <v>15</v>
      </c>
      <c r="B389" s="16" t="s">
        <v>796</v>
      </c>
      <c r="C389" s="17" t="s">
        <v>797</v>
      </c>
      <c r="D389" s="16" t="s">
        <v>18</v>
      </c>
      <c r="E389" s="18">
        <v>8</v>
      </c>
      <c r="F389" s="19"/>
      <c r="G389" s="20">
        <f t="shared" ref="G389:G452" si="6">ROUND(E389*F389,2)</f>
        <v>0</v>
      </c>
    </row>
    <row r="390" spans="1:7" ht="18" customHeight="1" x14ac:dyDescent="0.25">
      <c r="A390" s="15" t="s">
        <v>15</v>
      </c>
      <c r="B390" s="16" t="s">
        <v>798</v>
      </c>
      <c r="C390" s="17" t="s">
        <v>799</v>
      </c>
      <c r="D390" s="16" t="s">
        <v>18</v>
      </c>
      <c r="E390" s="18">
        <v>6</v>
      </c>
      <c r="F390" s="19"/>
      <c r="G390" s="20">
        <f t="shared" si="6"/>
        <v>0</v>
      </c>
    </row>
    <row r="391" spans="1:7" ht="9" customHeight="1" x14ac:dyDescent="0.25">
      <c r="A391" s="15" t="s">
        <v>15</v>
      </c>
      <c r="B391" s="16" t="s">
        <v>800</v>
      </c>
      <c r="C391" s="17" t="s">
        <v>801</v>
      </c>
      <c r="D391" s="16" t="s">
        <v>43</v>
      </c>
      <c r="E391" s="18">
        <v>60</v>
      </c>
      <c r="F391" s="19"/>
      <c r="G391" s="20">
        <f t="shared" si="6"/>
        <v>0</v>
      </c>
    </row>
    <row r="392" spans="1:7" ht="9" customHeight="1" x14ac:dyDescent="0.25">
      <c r="A392" s="15" t="s">
        <v>15</v>
      </c>
      <c r="B392" s="16" t="s">
        <v>802</v>
      </c>
      <c r="C392" s="17" t="s">
        <v>803</v>
      </c>
      <c r="D392" s="16" t="s">
        <v>43</v>
      </c>
      <c r="E392" s="18">
        <v>120</v>
      </c>
      <c r="F392" s="19"/>
      <c r="G392" s="20">
        <f t="shared" si="6"/>
        <v>0</v>
      </c>
    </row>
    <row r="393" spans="1:7" ht="18" customHeight="1" x14ac:dyDescent="0.25">
      <c r="A393" s="15" t="s">
        <v>15</v>
      </c>
      <c r="B393" s="16" t="s">
        <v>804</v>
      </c>
      <c r="C393" s="17" t="s">
        <v>805</v>
      </c>
      <c r="D393" s="16" t="s">
        <v>43</v>
      </c>
      <c r="E393" s="18">
        <v>8252</v>
      </c>
      <c r="F393" s="19"/>
      <c r="G393" s="20">
        <f t="shared" si="6"/>
        <v>0</v>
      </c>
    </row>
    <row r="394" spans="1:7" ht="9" customHeight="1" x14ac:dyDescent="0.25">
      <c r="A394" s="15" t="s">
        <v>15</v>
      </c>
      <c r="B394" s="16" t="s">
        <v>806</v>
      </c>
      <c r="C394" s="17" t="s">
        <v>807</v>
      </c>
      <c r="D394" s="16" t="s">
        <v>43</v>
      </c>
      <c r="E394" s="18">
        <v>2591</v>
      </c>
      <c r="F394" s="19"/>
      <c r="G394" s="20">
        <f t="shared" si="6"/>
        <v>0</v>
      </c>
    </row>
    <row r="395" spans="1:7" ht="24.75" customHeight="1" x14ac:dyDescent="0.25">
      <c r="A395" s="15" t="s">
        <v>15</v>
      </c>
      <c r="B395" s="16" t="s">
        <v>808</v>
      </c>
      <c r="C395" s="17" t="s">
        <v>809</v>
      </c>
      <c r="D395" s="16" t="s">
        <v>43</v>
      </c>
      <c r="E395" s="18">
        <v>130</v>
      </c>
      <c r="F395" s="19"/>
      <c r="G395" s="20">
        <f t="shared" si="6"/>
        <v>0</v>
      </c>
    </row>
    <row r="396" spans="1:7" ht="20.25" customHeight="1" x14ac:dyDescent="0.25">
      <c r="A396" s="15" t="s">
        <v>15</v>
      </c>
      <c r="B396" s="16" t="s">
        <v>810</v>
      </c>
      <c r="C396" s="17" t="s">
        <v>811</v>
      </c>
      <c r="D396" s="16" t="s">
        <v>43</v>
      </c>
      <c r="E396" s="18">
        <v>30</v>
      </c>
      <c r="F396" s="19"/>
      <c r="G396" s="20">
        <f t="shared" si="6"/>
        <v>0</v>
      </c>
    </row>
    <row r="397" spans="1:7" ht="24" customHeight="1" x14ac:dyDescent="0.25">
      <c r="A397" s="15" t="s">
        <v>15</v>
      </c>
      <c r="B397" s="16" t="s">
        <v>812</v>
      </c>
      <c r="C397" s="17" t="s">
        <v>813</v>
      </c>
      <c r="D397" s="16" t="s">
        <v>43</v>
      </c>
      <c r="E397" s="18">
        <v>95</v>
      </c>
      <c r="F397" s="19"/>
      <c r="G397" s="20">
        <f t="shared" si="6"/>
        <v>0</v>
      </c>
    </row>
    <row r="398" spans="1:7" ht="22.5" customHeight="1" x14ac:dyDescent="0.25">
      <c r="A398" s="15" t="s">
        <v>15</v>
      </c>
      <c r="B398" s="16" t="s">
        <v>814</v>
      </c>
      <c r="C398" s="17" t="s">
        <v>815</v>
      </c>
      <c r="D398" s="16" t="s">
        <v>43</v>
      </c>
      <c r="E398" s="18">
        <v>40</v>
      </c>
      <c r="F398" s="19"/>
      <c r="G398" s="20">
        <f t="shared" si="6"/>
        <v>0</v>
      </c>
    </row>
    <row r="399" spans="1:7" ht="18" customHeight="1" x14ac:dyDescent="0.25">
      <c r="A399" s="15" t="s">
        <v>15</v>
      </c>
      <c r="B399" s="16" t="s">
        <v>816</v>
      </c>
      <c r="C399" s="17" t="s">
        <v>817</v>
      </c>
      <c r="D399" s="16" t="s">
        <v>43</v>
      </c>
      <c r="E399" s="18">
        <v>30</v>
      </c>
      <c r="F399" s="19"/>
      <c r="G399" s="20">
        <f t="shared" si="6"/>
        <v>0</v>
      </c>
    </row>
    <row r="400" spans="1:7" ht="15" customHeight="1" x14ac:dyDescent="0.25">
      <c r="A400" s="15" t="s">
        <v>15</v>
      </c>
      <c r="B400" s="16" t="s">
        <v>818</v>
      </c>
      <c r="C400" s="17" t="s">
        <v>819</v>
      </c>
      <c r="D400" s="16" t="s">
        <v>43</v>
      </c>
      <c r="E400" s="18">
        <v>22</v>
      </c>
      <c r="F400" s="19"/>
      <c r="G400" s="20">
        <f t="shared" si="6"/>
        <v>0</v>
      </c>
    </row>
    <row r="401" spans="1:7" ht="19.5" customHeight="1" x14ac:dyDescent="0.25">
      <c r="A401" s="15" t="s">
        <v>15</v>
      </c>
      <c r="B401" s="16" t="s">
        <v>820</v>
      </c>
      <c r="C401" s="17" t="s">
        <v>821</v>
      </c>
      <c r="D401" s="16" t="s">
        <v>43</v>
      </c>
      <c r="E401" s="18">
        <v>35</v>
      </c>
      <c r="F401" s="19"/>
      <c r="G401" s="20">
        <f t="shared" si="6"/>
        <v>0</v>
      </c>
    </row>
    <row r="402" spans="1:7" ht="15" customHeight="1" x14ac:dyDescent="0.25">
      <c r="A402" s="15" t="s">
        <v>15</v>
      </c>
      <c r="B402" s="16" t="s">
        <v>822</v>
      </c>
      <c r="C402" s="17" t="s">
        <v>823</v>
      </c>
      <c r="D402" s="16" t="s">
        <v>43</v>
      </c>
      <c r="E402" s="18">
        <v>22</v>
      </c>
      <c r="F402" s="19"/>
      <c r="G402" s="20">
        <f t="shared" si="6"/>
        <v>0</v>
      </c>
    </row>
    <row r="403" spans="1:7" ht="20.25" customHeight="1" x14ac:dyDescent="0.25">
      <c r="A403" s="15" t="s">
        <v>15</v>
      </c>
      <c r="B403" s="16" t="s">
        <v>824</v>
      </c>
      <c r="C403" s="17" t="s">
        <v>825</v>
      </c>
      <c r="D403" s="16" t="s">
        <v>43</v>
      </c>
      <c r="E403" s="18">
        <v>2120</v>
      </c>
      <c r="F403" s="19"/>
      <c r="G403" s="20">
        <f t="shared" si="6"/>
        <v>0</v>
      </c>
    </row>
    <row r="404" spans="1:7" ht="9" customHeight="1" x14ac:dyDescent="0.25">
      <c r="A404" s="15" t="s">
        <v>15</v>
      </c>
      <c r="B404" s="16" t="s">
        <v>826</v>
      </c>
      <c r="C404" s="17" t="s">
        <v>827</v>
      </c>
      <c r="D404" s="16" t="s">
        <v>43</v>
      </c>
      <c r="E404" s="18">
        <v>2120</v>
      </c>
      <c r="F404" s="19"/>
      <c r="G404" s="20">
        <f t="shared" si="6"/>
        <v>0</v>
      </c>
    </row>
    <row r="405" spans="1:7" ht="9" customHeight="1" x14ac:dyDescent="0.25">
      <c r="A405" s="15" t="s">
        <v>15</v>
      </c>
      <c r="B405" s="16" t="s">
        <v>828</v>
      </c>
      <c r="C405" s="17" t="s">
        <v>829</v>
      </c>
      <c r="D405" s="16" t="s">
        <v>18</v>
      </c>
      <c r="E405" s="18">
        <v>12</v>
      </c>
      <c r="F405" s="19"/>
      <c r="G405" s="20">
        <f t="shared" si="6"/>
        <v>0</v>
      </c>
    </row>
    <row r="406" spans="1:7" ht="9" customHeight="1" x14ac:dyDescent="0.25">
      <c r="A406" s="15" t="s">
        <v>15</v>
      </c>
      <c r="B406" s="16" t="s">
        <v>830</v>
      </c>
      <c r="C406" s="17" t="s">
        <v>831</v>
      </c>
      <c r="D406" s="16" t="s">
        <v>18</v>
      </c>
      <c r="E406" s="18">
        <v>2120</v>
      </c>
      <c r="F406" s="19"/>
      <c r="G406" s="20">
        <f t="shared" si="6"/>
        <v>0</v>
      </c>
    </row>
    <row r="407" spans="1:7" ht="9" customHeight="1" x14ac:dyDescent="0.25">
      <c r="A407" s="15" t="s">
        <v>15</v>
      </c>
      <c r="B407" s="16" t="s">
        <v>832</v>
      </c>
      <c r="C407" s="17" t="s">
        <v>833</v>
      </c>
      <c r="D407" s="16" t="s">
        <v>43</v>
      </c>
      <c r="E407" s="18">
        <v>30796</v>
      </c>
      <c r="F407" s="19"/>
      <c r="G407" s="20">
        <f t="shared" si="6"/>
        <v>0</v>
      </c>
    </row>
    <row r="408" spans="1:7" ht="9" customHeight="1" x14ac:dyDescent="0.25">
      <c r="A408" s="15" t="s">
        <v>15</v>
      </c>
      <c r="B408" s="16" t="s">
        <v>834</v>
      </c>
      <c r="C408" s="17" t="s">
        <v>835</v>
      </c>
      <c r="D408" s="16" t="s">
        <v>43</v>
      </c>
      <c r="E408" s="18">
        <v>31411</v>
      </c>
      <c r="F408" s="19"/>
      <c r="G408" s="20">
        <f t="shared" si="6"/>
        <v>0</v>
      </c>
    </row>
    <row r="409" spans="1:7" ht="9" customHeight="1" x14ac:dyDescent="0.25">
      <c r="A409" s="15" t="s">
        <v>15</v>
      </c>
      <c r="B409" s="16" t="s">
        <v>836</v>
      </c>
      <c r="C409" s="17" t="s">
        <v>837</v>
      </c>
      <c r="D409" s="16" t="s">
        <v>43</v>
      </c>
      <c r="E409" s="18">
        <v>20315</v>
      </c>
      <c r="F409" s="19"/>
      <c r="G409" s="20">
        <f t="shared" si="6"/>
        <v>0</v>
      </c>
    </row>
    <row r="410" spans="1:7" ht="12.75" customHeight="1" x14ac:dyDescent="0.25">
      <c r="A410" s="15" t="s">
        <v>15</v>
      </c>
      <c r="B410" s="16" t="s">
        <v>838</v>
      </c>
      <c r="C410" s="17" t="s">
        <v>839</v>
      </c>
      <c r="D410" s="16" t="s">
        <v>43</v>
      </c>
      <c r="E410" s="18">
        <v>2354</v>
      </c>
      <c r="F410" s="19"/>
      <c r="G410" s="20">
        <f t="shared" si="6"/>
        <v>0</v>
      </c>
    </row>
    <row r="411" spans="1:7" ht="12.75" customHeight="1" x14ac:dyDescent="0.25">
      <c r="A411" s="15" t="s">
        <v>15</v>
      </c>
      <c r="B411" s="16" t="s">
        <v>840</v>
      </c>
      <c r="C411" s="17" t="s">
        <v>841</v>
      </c>
      <c r="D411" s="16" t="s">
        <v>43</v>
      </c>
      <c r="E411" s="18">
        <v>2818</v>
      </c>
      <c r="F411" s="19"/>
      <c r="G411" s="20">
        <f t="shared" si="6"/>
        <v>0</v>
      </c>
    </row>
    <row r="412" spans="1:7" ht="16.5" customHeight="1" x14ac:dyDescent="0.25">
      <c r="A412" s="15" t="s">
        <v>15</v>
      </c>
      <c r="B412" s="16" t="s">
        <v>842</v>
      </c>
      <c r="C412" s="17" t="s">
        <v>843</v>
      </c>
      <c r="D412" s="16" t="s">
        <v>43</v>
      </c>
      <c r="E412" s="18">
        <v>1820</v>
      </c>
      <c r="F412" s="19"/>
      <c r="G412" s="20">
        <f t="shared" si="6"/>
        <v>0</v>
      </c>
    </row>
    <row r="413" spans="1:7" ht="16.5" customHeight="1" x14ac:dyDescent="0.25">
      <c r="A413" s="15" t="s">
        <v>15</v>
      </c>
      <c r="B413" s="16" t="s">
        <v>844</v>
      </c>
      <c r="C413" s="17" t="s">
        <v>845</v>
      </c>
      <c r="D413" s="16" t="s">
        <v>43</v>
      </c>
      <c r="E413" s="18">
        <v>1420</v>
      </c>
      <c r="F413" s="19"/>
      <c r="G413" s="20">
        <f t="shared" si="6"/>
        <v>0</v>
      </c>
    </row>
    <row r="414" spans="1:7" ht="14.25" customHeight="1" x14ac:dyDescent="0.25">
      <c r="A414" s="15" t="s">
        <v>15</v>
      </c>
      <c r="B414" s="16" t="s">
        <v>846</v>
      </c>
      <c r="C414" s="17" t="s">
        <v>847</v>
      </c>
      <c r="D414" s="16" t="s">
        <v>43</v>
      </c>
      <c r="E414" s="18">
        <v>1540</v>
      </c>
      <c r="F414" s="19"/>
      <c r="G414" s="20">
        <f t="shared" si="6"/>
        <v>0</v>
      </c>
    </row>
    <row r="415" spans="1:7" ht="15" customHeight="1" x14ac:dyDescent="0.25">
      <c r="A415" s="15" t="s">
        <v>15</v>
      </c>
      <c r="B415" s="16" t="s">
        <v>848</v>
      </c>
      <c r="C415" s="17" t="s">
        <v>849</v>
      </c>
      <c r="D415" s="16" t="s">
        <v>43</v>
      </c>
      <c r="E415" s="18">
        <v>1310</v>
      </c>
      <c r="F415" s="19"/>
      <c r="G415" s="20">
        <f t="shared" si="6"/>
        <v>0</v>
      </c>
    </row>
    <row r="416" spans="1:7" ht="9" customHeight="1" x14ac:dyDescent="0.25">
      <c r="A416" s="15" t="s">
        <v>15</v>
      </c>
      <c r="B416" s="16" t="s">
        <v>850</v>
      </c>
      <c r="C416" s="17" t="s">
        <v>851</v>
      </c>
      <c r="D416" s="16" t="s">
        <v>43</v>
      </c>
      <c r="E416" s="18">
        <v>600</v>
      </c>
      <c r="F416" s="19"/>
      <c r="G416" s="20">
        <f t="shared" si="6"/>
        <v>0</v>
      </c>
    </row>
    <row r="417" spans="1:7" ht="9" customHeight="1" x14ac:dyDescent="0.25">
      <c r="A417" s="15" t="s">
        <v>15</v>
      </c>
      <c r="B417" s="22" t="s">
        <v>852</v>
      </c>
      <c r="C417" s="17" t="s">
        <v>853</v>
      </c>
      <c r="D417" s="16" t="s">
        <v>43</v>
      </c>
      <c r="E417" s="18">
        <v>600</v>
      </c>
      <c r="F417" s="19"/>
      <c r="G417" s="20">
        <f t="shared" si="6"/>
        <v>0</v>
      </c>
    </row>
    <row r="418" spans="1:7" ht="9" customHeight="1" x14ac:dyDescent="0.25">
      <c r="A418" s="15" t="s">
        <v>15</v>
      </c>
      <c r="B418" s="16" t="s">
        <v>854</v>
      </c>
      <c r="C418" s="17" t="s">
        <v>855</v>
      </c>
      <c r="D418" s="16" t="s">
        <v>18</v>
      </c>
      <c r="E418" s="18">
        <v>7486</v>
      </c>
      <c r="F418" s="19"/>
      <c r="G418" s="20">
        <f t="shared" si="6"/>
        <v>0</v>
      </c>
    </row>
    <row r="419" spans="1:7" ht="18" customHeight="1" x14ac:dyDescent="0.25">
      <c r="A419" s="15" t="s">
        <v>15</v>
      </c>
      <c r="B419" s="16" t="s">
        <v>856</v>
      </c>
      <c r="C419" s="17" t="s">
        <v>857</v>
      </c>
      <c r="D419" s="16" t="s">
        <v>18</v>
      </c>
      <c r="E419" s="18">
        <v>749</v>
      </c>
      <c r="F419" s="19"/>
      <c r="G419" s="20">
        <f t="shared" si="6"/>
        <v>0</v>
      </c>
    </row>
    <row r="420" spans="1:7" ht="18" customHeight="1" x14ac:dyDescent="0.25">
      <c r="A420" s="15" t="s">
        <v>15</v>
      </c>
      <c r="B420" s="16" t="s">
        <v>858</v>
      </c>
      <c r="C420" s="17" t="s">
        <v>859</v>
      </c>
      <c r="D420" s="16" t="s">
        <v>18</v>
      </c>
      <c r="E420" s="18">
        <v>80</v>
      </c>
      <c r="F420" s="19"/>
      <c r="G420" s="20">
        <f t="shared" si="6"/>
        <v>0</v>
      </c>
    </row>
    <row r="421" spans="1:7" ht="9" customHeight="1" x14ac:dyDescent="0.25">
      <c r="A421" s="15" t="s">
        <v>15</v>
      </c>
      <c r="B421" s="16" t="s">
        <v>860</v>
      </c>
      <c r="C421" s="17" t="s">
        <v>861</v>
      </c>
      <c r="D421" s="16" t="s">
        <v>18</v>
      </c>
      <c r="E421" s="18">
        <v>10</v>
      </c>
      <c r="F421" s="19"/>
      <c r="G421" s="20">
        <f t="shared" si="6"/>
        <v>0</v>
      </c>
    </row>
    <row r="422" spans="1:7" ht="9" customHeight="1" x14ac:dyDescent="0.25">
      <c r="A422" s="15" t="s">
        <v>15</v>
      </c>
      <c r="B422" s="16" t="s">
        <v>862</v>
      </c>
      <c r="C422" s="17" t="s">
        <v>863</v>
      </c>
      <c r="D422" s="16" t="s">
        <v>18</v>
      </c>
      <c r="E422" s="18">
        <v>20</v>
      </c>
      <c r="F422" s="19"/>
      <c r="G422" s="20">
        <f t="shared" si="6"/>
        <v>0</v>
      </c>
    </row>
    <row r="423" spans="1:7" ht="21" customHeight="1" x14ac:dyDescent="0.25">
      <c r="A423" s="15" t="s">
        <v>15</v>
      </c>
      <c r="B423" s="16" t="s">
        <v>864</v>
      </c>
      <c r="C423" s="17" t="s">
        <v>865</v>
      </c>
      <c r="D423" s="16" t="s">
        <v>43</v>
      </c>
      <c r="E423" s="18">
        <v>400</v>
      </c>
      <c r="F423" s="19"/>
      <c r="G423" s="20">
        <f t="shared" si="6"/>
        <v>0</v>
      </c>
    </row>
    <row r="424" spans="1:7" ht="18" customHeight="1" x14ac:dyDescent="0.25">
      <c r="A424" s="15" t="s">
        <v>15</v>
      </c>
      <c r="B424" s="16" t="s">
        <v>866</v>
      </c>
      <c r="C424" s="17" t="s">
        <v>867</v>
      </c>
      <c r="D424" s="16" t="s">
        <v>43</v>
      </c>
      <c r="E424" s="18">
        <v>24019</v>
      </c>
      <c r="F424" s="19"/>
      <c r="G424" s="20">
        <f t="shared" si="6"/>
        <v>0</v>
      </c>
    </row>
    <row r="425" spans="1:7" ht="12.75" customHeight="1" x14ac:dyDescent="0.25">
      <c r="A425" s="15" t="s">
        <v>15</v>
      </c>
      <c r="B425" s="16" t="s">
        <v>868</v>
      </c>
      <c r="C425" s="17" t="s">
        <v>869</v>
      </c>
      <c r="D425" s="16" t="s">
        <v>43</v>
      </c>
      <c r="E425" s="18">
        <v>495</v>
      </c>
      <c r="F425" s="19"/>
      <c r="G425" s="20">
        <f t="shared" si="6"/>
        <v>0</v>
      </c>
    </row>
    <row r="426" spans="1:7" ht="14.25" customHeight="1" x14ac:dyDescent="0.25">
      <c r="A426" s="15" t="s">
        <v>15</v>
      </c>
      <c r="B426" s="16" t="s">
        <v>870</v>
      </c>
      <c r="C426" s="17" t="s">
        <v>871</v>
      </c>
      <c r="D426" s="16" t="s">
        <v>43</v>
      </c>
      <c r="E426" s="18">
        <v>50</v>
      </c>
      <c r="F426" s="19"/>
      <c r="G426" s="20">
        <f t="shared" si="6"/>
        <v>0</v>
      </c>
    </row>
    <row r="427" spans="1:7" ht="15.75" customHeight="1" x14ac:dyDescent="0.25">
      <c r="A427" s="15" t="s">
        <v>15</v>
      </c>
      <c r="B427" s="16" t="s">
        <v>872</v>
      </c>
      <c r="C427" s="17" t="s">
        <v>873</v>
      </c>
      <c r="D427" s="16" t="s">
        <v>43</v>
      </c>
      <c r="E427" s="18">
        <v>300</v>
      </c>
      <c r="F427" s="19"/>
      <c r="G427" s="20">
        <f t="shared" si="6"/>
        <v>0</v>
      </c>
    </row>
    <row r="428" spans="1:7" ht="15.75" customHeight="1" x14ac:dyDescent="0.25">
      <c r="A428" s="15" t="s">
        <v>15</v>
      </c>
      <c r="B428" s="16" t="s">
        <v>874</v>
      </c>
      <c r="C428" s="17" t="s">
        <v>875</v>
      </c>
      <c r="D428" s="16" t="s">
        <v>43</v>
      </c>
      <c r="E428" s="18">
        <v>400</v>
      </c>
      <c r="F428" s="19"/>
      <c r="G428" s="20">
        <f t="shared" si="6"/>
        <v>0</v>
      </c>
    </row>
    <row r="429" spans="1:7" ht="28.5" customHeight="1" x14ac:dyDescent="0.25">
      <c r="A429" s="15" t="s">
        <v>15</v>
      </c>
      <c r="B429" s="16" t="s">
        <v>876</v>
      </c>
      <c r="C429" s="17" t="s">
        <v>877</v>
      </c>
      <c r="D429" s="16" t="s">
        <v>43</v>
      </c>
      <c r="E429" s="18">
        <v>30</v>
      </c>
      <c r="F429" s="19"/>
      <c r="G429" s="20">
        <f t="shared" si="6"/>
        <v>0</v>
      </c>
    </row>
    <row r="430" spans="1:7" ht="25.5" customHeight="1" x14ac:dyDescent="0.25">
      <c r="A430" s="15" t="s">
        <v>15</v>
      </c>
      <c r="B430" s="16" t="s">
        <v>878</v>
      </c>
      <c r="C430" s="17" t="s">
        <v>879</v>
      </c>
      <c r="D430" s="16" t="s">
        <v>43</v>
      </c>
      <c r="E430" s="18">
        <v>100</v>
      </c>
      <c r="F430" s="19"/>
      <c r="G430" s="20">
        <f t="shared" si="6"/>
        <v>0</v>
      </c>
    </row>
    <row r="431" spans="1:7" ht="18.75" customHeight="1" x14ac:dyDescent="0.25">
      <c r="A431" s="15" t="s">
        <v>15</v>
      </c>
      <c r="B431" s="16" t="s">
        <v>880</v>
      </c>
      <c r="C431" s="17" t="s">
        <v>881</v>
      </c>
      <c r="D431" s="16" t="s">
        <v>43</v>
      </c>
      <c r="E431" s="18">
        <v>30</v>
      </c>
      <c r="F431" s="19"/>
      <c r="G431" s="20">
        <f t="shared" si="6"/>
        <v>0</v>
      </c>
    </row>
    <row r="432" spans="1:7" ht="18" customHeight="1" x14ac:dyDescent="0.25">
      <c r="A432" s="15" t="s">
        <v>15</v>
      </c>
      <c r="B432" s="16" t="s">
        <v>882</v>
      </c>
      <c r="C432" s="17" t="s">
        <v>883</v>
      </c>
      <c r="D432" s="16" t="s">
        <v>43</v>
      </c>
      <c r="E432" s="18">
        <v>400</v>
      </c>
      <c r="F432" s="19"/>
      <c r="G432" s="20">
        <f t="shared" si="6"/>
        <v>0</v>
      </c>
    </row>
    <row r="433" spans="1:7" ht="9" customHeight="1" x14ac:dyDescent="0.25">
      <c r="A433" s="15" t="s">
        <v>15</v>
      </c>
      <c r="B433" s="16" t="s">
        <v>884</v>
      </c>
      <c r="C433" s="17" t="s">
        <v>885</v>
      </c>
      <c r="D433" s="16" t="s">
        <v>18</v>
      </c>
      <c r="E433" s="18">
        <v>6</v>
      </c>
      <c r="F433" s="19"/>
      <c r="G433" s="20">
        <f t="shared" si="6"/>
        <v>0</v>
      </c>
    </row>
    <row r="434" spans="1:7" ht="9" customHeight="1" x14ac:dyDescent="0.25">
      <c r="A434" s="15" t="s">
        <v>15</v>
      </c>
      <c r="B434" s="16" t="s">
        <v>886</v>
      </c>
      <c r="C434" s="17" t="s">
        <v>887</v>
      </c>
      <c r="D434" s="16" t="s">
        <v>18</v>
      </c>
      <c r="E434" s="18">
        <v>8</v>
      </c>
      <c r="F434" s="19"/>
      <c r="G434" s="20">
        <f t="shared" si="6"/>
        <v>0</v>
      </c>
    </row>
    <row r="435" spans="1:7" ht="9" customHeight="1" x14ac:dyDescent="0.25">
      <c r="A435" s="15" t="s">
        <v>15</v>
      </c>
      <c r="B435" s="16" t="s">
        <v>888</v>
      </c>
      <c r="C435" s="17" t="s">
        <v>889</v>
      </c>
      <c r="D435" s="16" t="s">
        <v>18</v>
      </c>
      <c r="E435" s="18">
        <v>3</v>
      </c>
      <c r="F435" s="19"/>
      <c r="G435" s="20">
        <f t="shared" si="6"/>
        <v>0</v>
      </c>
    </row>
    <row r="436" spans="1:7" ht="9" customHeight="1" x14ac:dyDescent="0.25">
      <c r="A436" s="15" t="s">
        <v>15</v>
      </c>
      <c r="B436" s="16" t="s">
        <v>890</v>
      </c>
      <c r="C436" s="17" t="s">
        <v>891</v>
      </c>
      <c r="D436" s="16" t="s">
        <v>18</v>
      </c>
      <c r="E436" s="18">
        <v>6</v>
      </c>
      <c r="F436" s="19"/>
      <c r="G436" s="20">
        <f t="shared" si="6"/>
        <v>0</v>
      </c>
    </row>
    <row r="437" spans="1:7" ht="14.25" customHeight="1" x14ac:dyDescent="0.25">
      <c r="A437" s="15" t="s">
        <v>15</v>
      </c>
      <c r="B437" s="16" t="s">
        <v>892</v>
      </c>
      <c r="C437" s="17" t="s">
        <v>893</v>
      </c>
      <c r="D437" s="16" t="s">
        <v>18</v>
      </c>
      <c r="E437" s="18">
        <v>6</v>
      </c>
      <c r="F437" s="19"/>
      <c r="G437" s="20">
        <f t="shared" si="6"/>
        <v>0</v>
      </c>
    </row>
    <row r="438" spans="1:7" ht="9" customHeight="1" x14ac:dyDescent="0.25">
      <c r="A438" s="15" t="s">
        <v>15</v>
      </c>
      <c r="B438" s="16" t="s">
        <v>894</v>
      </c>
      <c r="C438" s="17" t="s">
        <v>895</v>
      </c>
      <c r="D438" s="16" t="s">
        <v>18</v>
      </c>
      <c r="E438" s="18">
        <v>1303</v>
      </c>
      <c r="F438" s="19"/>
      <c r="G438" s="20">
        <f t="shared" si="6"/>
        <v>0</v>
      </c>
    </row>
    <row r="439" spans="1:7" ht="12" customHeight="1" x14ac:dyDescent="0.25">
      <c r="A439" s="15" t="s">
        <v>15</v>
      </c>
      <c r="B439" s="16" t="s">
        <v>896</v>
      </c>
      <c r="C439" s="17" t="s">
        <v>897</v>
      </c>
      <c r="D439" s="16" t="s">
        <v>617</v>
      </c>
      <c r="E439" s="18">
        <v>43</v>
      </c>
      <c r="F439" s="19"/>
      <c r="G439" s="20">
        <f t="shared" si="6"/>
        <v>0</v>
      </c>
    </row>
    <row r="440" spans="1:7" ht="12" customHeight="1" x14ac:dyDescent="0.25">
      <c r="A440" s="15" t="s">
        <v>15</v>
      </c>
      <c r="B440" s="16" t="s">
        <v>898</v>
      </c>
      <c r="C440" s="17" t="s">
        <v>899</v>
      </c>
      <c r="D440" s="16" t="s">
        <v>617</v>
      </c>
      <c r="E440" s="18">
        <v>206</v>
      </c>
      <c r="F440" s="19"/>
      <c r="G440" s="20">
        <f t="shared" si="6"/>
        <v>0</v>
      </c>
    </row>
    <row r="441" spans="1:7" ht="12" customHeight="1" x14ac:dyDescent="0.25">
      <c r="A441" s="15" t="s">
        <v>15</v>
      </c>
      <c r="B441" s="16" t="s">
        <v>900</v>
      </c>
      <c r="C441" s="17" t="s">
        <v>901</v>
      </c>
      <c r="D441" s="16" t="s">
        <v>617</v>
      </c>
      <c r="E441" s="18">
        <v>1249</v>
      </c>
      <c r="F441" s="19"/>
      <c r="G441" s="20">
        <f t="shared" si="6"/>
        <v>0</v>
      </c>
    </row>
    <row r="442" spans="1:7" ht="12" customHeight="1" x14ac:dyDescent="0.25">
      <c r="A442" s="15" t="s">
        <v>15</v>
      </c>
      <c r="B442" s="16" t="s">
        <v>902</v>
      </c>
      <c r="C442" s="17" t="s">
        <v>903</v>
      </c>
      <c r="D442" s="16" t="s">
        <v>617</v>
      </c>
      <c r="E442" s="18">
        <v>186</v>
      </c>
      <c r="F442" s="19"/>
      <c r="G442" s="20">
        <f t="shared" si="6"/>
        <v>0</v>
      </c>
    </row>
    <row r="443" spans="1:7" ht="9" customHeight="1" x14ac:dyDescent="0.25">
      <c r="A443" s="15" t="s">
        <v>15</v>
      </c>
      <c r="B443" s="16" t="s">
        <v>904</v>
      </c>
      <c r="C443" s="17" t="s">
        <v>905</v>
      </c>
      <c r="D443" s="16" t="s">
        <v>617</v>
      </c>
      <c r="E443" s="18">
        <v>53</v>
      </c>
      <c r="F443" s="19"/>
      <c r="G443" s="20">
        <f t="shared" si="6"/>
        <v>0</v>
      </c>
    </row>
    <row r="444" spans="1:7" ht="9" customHeight="1" x14ac:dyDescent="0.25">
      <c r="A444" s="15" t="s">
        <v>15</v>
      </c>
      <c r="B444" s="16" t="s">
        <v>906</v>
      </c>
      <c r="C444" s="17" t="s">
        <v>907</v>
      </c>
      <c r="D444" s="16" t="s">
        <v>617</v>
      </c>
      <c r="E444" s="18">
        <v>154</v>
      </c>
      <c r="F444" s="19"/>
      <c r="G444" s="20">
        <f t="shared" si="6"/>
        <v>0</v>
      </c>
    </row>
    <row r="445" spans="1:7" ht="18" customHeight="1" x14ac:dyDescent="0.25">
      <c r="A445" s="15" t="s">
        <v>15</v>
      </c>
      <c r="B445" s="16" t="s">
        <v>908</v>
      </c>
      <c r="C445" s="17" t="s">
        <v>909</v>
      </c>
      <c r="D445" s="16" t="s">
        <v>18</v>
      </c>
      <c r="E445" s="18">
        <v>1</v>
      </c>
      <c r="F445" s="19"/>
      <c r="G445" s="20">
        <f t="shared" si="6"/>
        <v>0</v>
      </c>
    </row>
    <row r="446" spans="1:7" ht="18" customHeight="1" x14ac:dyDescent="0.25">
      <c r="A446" s="15" t="s">
        <v>15</v>
      </c>
      <c r="B446" s="16" t="s">
        <v>910</v>
      </c>
      <c r="C446" s="17" t="s">
        <v>911</v>
      </c>
      <c r="D446" s="16" t="s">
        <v>617</v>
      </c>
      <c r="E446" s="18">
        <v>2926</v>
      </c>
      <c r="F446" s="19"/>
      <c r="G446" s="20">
        <f t="shared" si="6"/>
        <v>0</v>
      </c>
    </row>
    <row r="447" spans="1:7" ht="18" customHeight="1" x14ac:dyDescent="0.25">
      <c r="A447" s="15" t="s">
        <v>15</v>
      </c>
      <c r="B447" s="16" t="s">
        <v>912</v>
      </c>
      <c r="C447" s="17" t="s">
        <v>913</v>
      </c>
      <c r="D447" s="16" t="s">
        <v>617</v>
      </c>
      <c r="E447" s="18">
        <v>1408</v>
      </c>
      <c r="F447" s="19"/>
      <c r="G447" s="20">
        <f t="shared" si="6"/>
        <v>0</v>
      </c>
    </row>
    <row r="448" spans="1:7" ht="18" customHeight="1" x14ac:dyDescent="0.25">
      <c r="A448" s="15" t="s">
        <v>15</v>
      </c>
      <c r="B448" s="16" t="s">
        <v>914</v>
      </c>
      <c r="C448" s="17" t="s">
        <v>915</v>
      </c>
      <c r="D448" s="16" t="s">
        <v>18</v>
      </c>
      <c r="E448" s="18">
        <v>5</v>
      </c>
      <c r="F448" s="19"/>
      <c r="G448" s="20">
        <f t="shared" si="6"/>
        <v>0</v>
      </c>
    </row>
    <row r="449" spans="1:7" ht="9" customHeight="1" x14ac:dyDescent="0.25">
      <c r="A449" s="15" t="s">
        <v>15</v>
      </c>
      <c r="B449" s="16" t="s">
        <v>916</v>
      </c>
      <c r="C449" s="17" t="s">
        <v>917</v>
      </c>
      <c r="D449" s="16" t="s">
        <v>18</v>
      </c>
      <c r="E449" s="18">
        <v>6</v>
      </c>
      <c r="F449" s="19"/>
      <c r="G449" s="20">
        <f t="shared" si="6"/>
        <v>0</v>
      </c>
    </row>
    <row r="450" spans="1:7" ht="9" customHeight="1" x14ac:dyDescent="0.25">
      <c r="A450" s="15" t="s">
        <v>15</v>
      </c>
      <c r="B450" s="16" t="s">
        <v>918</v>
      </c>
      <c r="C450" s="17" t="s">
        <v>919</v>
      </c>
      <c r="D450" s="16" t="s">
        <v>18</v>
      </c>
      <c r="E450" s="18">
        <v>1</v>
      </c>
      <c r="F450" s="19"/>
      <c r="G450" s="20">
        <f t="shared" si="6"/>
        <v>0</v>
      </c>
    </row>
    <row r="451" spans="1:7" ht="21" customHeight="1" x14ac:dyDescent="0.25">
      <c r="A451" s="15" t="s">
        <v>15</v>
      </c>
      <c r="B451" s="16" t="s">
        <v>920</v>
      </c>
      <c r="C451" s="17" t="s">
        <v>921</v>
      </c>
      <c r="D451" s="16" t="s">
        <v>18</v>
      </c>
      <c r="E451" s="18">
        <v>1</v>
      </c>
      <c r="F451" s="19"/>
      <c r="G451" s="20">
        <f t="shared" si="6"/>
        <v>0</v>
      </c>
    </row>
    <row r="452" spans="1:7" ht="9" customHeight="1" x14ac:dyDescent="0.25">
      <c r="A452" s="15" t="s">
        <v>15</v>
      </c>
      <c r="B452" s="16" t="s">
        <v>922</v>
      </c>
      <c r="C452" s="17" t="s">
        <v>923</v>
      </c>
      <c r="D452" s="16" t="s">
        <v>18</v>
      </c>
      <c r="E452" s="18">
        <v>1</v>
      </c>
      <c r="F452" s="19"/>
      <c r="G452" s="20">
        <f t="shared" si="6"/>
        <v>0</v>
      </c>
    </row>
    <row r="453" spans="1:7" ht="9" customHeight="1" x14ac:dyDescent="0.25">
      <c r="A453" s="15" t="s">
        <v>15</v>
      </c>
      <c r="B453" s="16" t="s">
        <v>924</v>
      </c>
      <c r="C453" s="17" t="s">
        <v>925</v>
      </c>
      <c r="D453" s="16" t="s">
        <v>18</v>
      </c>
      <c r="E453" s="18">
        <v>1</v>
      </c>
      <c r="F453" s="19"/>
      <c r="G453" s="20">
        <f t="shared" ref="G453:G516" si="7">ROUND(E453*F453,2)</f>
        <v>0</v>
      </c>
    </row>
    <row r="454" spans="1:7" ht="18" customHeight="1" x14ac:dyDescent="0.25">
      <c r="A454" s="15" t="s">
        <v>15</v>
      </c>
      <c r="B454" s="16" t="s">
        <v>926</v>
      </c>
      <c r="C454" s="17" t="s">
        <v>927</v>
      </c>
      <c r="D454" s="16" t="s">
        <v>18</v>
      </c>
      <c r="E454" s="18">
        <v>5</v>
      </c>
      <c r="F454" s="19"/>
      <c r="G454" s="20">
        <f t="shared" si="7"/>
        <v>0</v>
      </c>
    </row>
    <row r="455" spans="1:7" ht="9" customHeight="1" x14ac:dyDescent="0.25">
      <c r="A455" s="15" t="s">
        <v>15</v>
      </c>
      <c r="B455" s="16" t="s">
        <v>928</v>
      </c>
      <c r="C455" s="17" t="s">
        <v>929</v>
      </c>
      <c r="D455" s="16" t="s">
        <v>18</v>
      </c>
      <c r="E455" s="18">
        <v>8</v>
      </c>
      <c r="F455" s="19"/>
      <c r="G455" s="20">
        <f t="shared" si="7"/>
        <v>0</v>
      </c>
    </row>
    <row r="456" spans="1:7" ht="9" customHeight="1" x14ac:dyDescent="0.25">
      <c r="A456" s="15" t="s">
        <v>15</v>
      </c>
      <c r="B456" s="16" t="s">
        <v>930</v>
      </c>
      <c r="C456" s="17" t="s">
        <v>931</v>
      </c>
      <c r="D456" s="16" t="s">
        <v>18</v>
      </c>
      <c r="E456" s="18">
        <v>16</v>
      </c>
      <c r="F456" s="19"/>
      <c r="G456" s="20">
        <f t="shared" si="7"/>
        <v>0</v>
      </c>
    </row>
    <row r="457" spans="1:7" ht="9" customHeight="1" x14ac:dyDescent="0.25">
      <c r="A457" s="15" t="s">
        <v>15</v>
      </c>
      <c r="B457" s="16" t="s">
        <v>932</v>
      </c>
      <c r="C457" s="17" t="s">
        <v>933</v>
      </c>
      <c r="D457" s="16" t="s">
        <v>18</v>
      </c>
      <c r="E457" s="18">
        <v>1167</v>
      </c>
      <c r="F457" s="19"/>
      <c r="G457" s="20">
        <f t="shared" si="7"/>
        <v>0</v>
      </c>
    </row>
    <row r="458" spans="1:7" ht="9" customHeight="1" x14ac:dyDescent="0.25">
      <c r="A458" s="15" t="s">
        <v>15</v>
      </c>
      <c r="B458" s="16" t="s">
        <v>934</v>
      </c>
      <c r="C458" s="17" t="s">
        <v>935</v>
      </c>
      <c r="D458" s="16" t="s">
        <v>18</v>
      </c>
      <c r="E458" s="18">
        <v>127</v>
      </c>
      <c r="F458" s="19"/>
      <c r="G458" s="20">
        <f t="shared" si="7"/>
        <v>0</v>
      </c>
    </row>
    <row r="459" spans="1:7" ht="12.75" customHeight="1" x14ac:dyDescent="0.25">
      <c r="A459" s="15" t="s">
        <v>15</v>
      </c>
      <c r="B459" s="16" t="s">
        <v>936</v>
      </c>
      <c r="C459" s="17" t="s">
        <v>937</v>
      </c>
      <c r="D459" s="16" t="s">
        <v>18</v>
      </c>
      <c r="E459" s="18">
        <v>78</v>
      </c>
      <c r="F459" s="19"/>
      <c r="G459" s="20">
        <f t="shared" si="7"/>
        <v>0</v>
      </c>
    </row>
    <row r="460" spans="1:7" ht="20.25" customHeight="1" x14ac:dyDescent="0.25">
      <c r="A460" s="15" t="s">
        <v>15</v>
      </c>
      <c r="B460" s="16" t="s">
        <v>938</v>
      </c>
      <c r="C460" s="17" t="s">
        <v>939</v>
      </c>
      <c r="D460" s="16" t="s">
        <v>18</v>
      </c>
      <c r="E460" s="18">
        <v>14</v>
      </c>
      <c r="F460" s="19"/>
      <c r="G460" s="20">
        <f t="shared" si="7"/>
        <v>0</v>
      </c>
    </row>
    <row r="461" spans="1:7" ht="22.5" customHeight="1" x14ac:dyDescent="0.25">
      <c r="A461" s="15" t="s">
        <v>15</v>
      </c>
      <c r="B461" s="16" t="s">
        <v>940</v>
      </c>
      <c r="C461" s="17" t="s">
        <v>941</v>
      </c>
      <c r="D461" s="16" t="s">
        <v>18</v>
      </c>
      <c r="E461" s="18">
        <v>20</v>
      </c>
      <c r="F461" s="19"/>
      <c r="G461" s="20">
        <f t="shared" si="7"/>
        <v>0</v>
      </c>
    </row>
    <row r="462" spans="1:7" ht="16.5" customHeight="1" x14ac:dyDescent="0.25">
      <c r="A462" s="15" t="s">
        <v>15</v>
      </c>
      <c r="B462" s="16" t="s">
        <v>942</v>
      </c>
      <c r="C462" s="17" t="s">
        <v>943</v>
      </c>
      <c r="D462" s="16" t="s">
        <v>18</v>
      </c>
      <c r="E462" s="18">
        <v>65</v>
      </c>
      <c r="F462" s="19"/>
      <c r="G462" s="20">
        <f t="shared" si="7"/>
        <v>0</v>
      </c>
    </row>
    <row r="463" spans="1:7" ht="22.5" customHeight="1" x14ac:dyDescent="0.25">
      <c r="A463" s="15" t="s">
        <v>15</v>
      </c>
      <c r="B463" s="16" t="s">
        <v>944</v>
      </c>
      <c r="C463" s="17" t="s">
        <v>945</v>
      </c>
      <c r="D463" s="16" t="s">
        <v>18</v>
      </c>
      <c r="E463" s="18">
        <v>20</v>
      </c>
      <c r="F463" s="19"/>
      <c r="G463" s="20">
        <f t="shared" si="7"/>
        <v>0</v>
      </c>
    </row>
    <row r="464" spans="1:7" ht="22.5" customHeight="1" x14ac:dyDescent="0.25">
      <c r="A464" s="15" t="s">
        <v>15</v>
      </c>
      <c r="B464" s="16" t="s">
        <v>946</v>
      </c>
      <c r="C464" s="17" t="s">
        <v>947</v>
      </c>
      <c r="D464" s="16" t="s">
        <v>18</v>
      </c>
      <c r="E464" s="18">
        <v>67</v>
      </c>
      <c r="F464" s="19"/>
      <c r="G464" s="20">
        <f t="shared" si="7"/>
        <v>0</v>
      </c>
    </row>
    <row r="465" spans="1:7" ht="21.75" customHeight="1" x14ac:dyDescent="0.25">
      <c r="A465" s="15" t="s">
        <v>15</v>
      </c>
      <c r="B465" s="16" t="s">
        <v>949</v>
      </c>
      <c r="C465" s="17" t="s">
        <v>950</v>
      </c>
      <c r="D465" s="16" t="s">
        <v>18</v>
      </c>
      <c r="E465" s="18">
        <v>30</v>
      </c>
      <c r="F465" s="19"/>
      <c r="G465" s="20">
        <f t="shared" si="7"/>
        <v>0</v>
      </c>
    </row>
    <row r="466" spans="1:7" ht="25.5" customHeight="1" x14ac:dyDescent="0.25">
      <c r="A466" s="15" t="s">
        <v>15</v>
      </c>
      <c r="B466" s="16" t="s">
        <v>951</v>
      </c>
      <c r="C466" s="17" t="s">
        <v>952</v>
      </c>
      <c r="D466" s="16" t="s">
        <v>18</v>
      </c>
      <c r="E466" s="18">
        <v>10</v>
      </c>
      <c r="F466" s="19"/>
      <c r="G466" s="20">
        <f t="shared" si="7"/>
        <v>0</v>
      </c>
    </row>
    <row r="467" spans="1:7" ht="20.25" customHeight="1" x14ac:dyDescent="0.25">
      <c r="A467" s="15" t="s">
        <v>15</v>
      </c>
      <c r="B467" s="16" t="s">
        <v>953</v>
      </c>
      <c r="C467" s="17" t="s">
        <v>954</v>
      </c>
      <c r="D467" s="16" t="s">
        <v>18</v>
      </c>
      <c r="E467" s="18">
        <v>1105</v>
      </c>
      <c r="F467" s="19"/>
      <c r="G467" s="20">
        <f t="shared" si="7"/>
        <v>0</v>
      </c>
    </row>
    <row r="468" spans="1:7" ht="20.25" customHeight="1" x14ac:dyDescent="0.25">
      <c r="A468" s="15" t="s">
        <v>15</v>
      </c>
      <c r="B468" s="16" t="s">
        <v>955</v>
      </c>
      <c r="C468" s="17" t="s">
        <v>956</v>
      </c>
      <c r="D468" s="16" t="s">
        <v>18</v>
      </c>
      <c r="E468" s="18">
        <v>24</v>
      </c>
      <c r="F468" s="19"/>
      <c r="G468" s="20">
        <f t="shared" si="7"/>
        <v>0</v>
      </c>
    </row>
    <row r="469" spans="1:7" ht="12" customHeight="1" x14ac:dyDescent="0.25">
      <c r="A469" s="15" t="s">
        <v>948</v>
      </c>
      <c r="B469" s="16" t="s">
        <v>957</v>
      </c>
      <c r="C469" s="17" t="s">
        <v>958</v>
      </c>
      <c r="D469" s="16" t="s">
        <v>14</v>
      </c>
      <c r="E469" s="18">
        <v>10</v>
      </c>
      <c r="F469" s="19"/>
      <c r="G469" s="20">
        <f t="shared" si="7"/>
        <v>0</v>
      </c>
    </row>
    <row r="470" spans="1:7" ht="18" customHeight="1" x14ac:dyDescent="0.25">
      <c r="A470" s="15" t="s">
        <v>15</v>
      </c>
      <c r="B470" s="22" t="s">
        <v>959</v>
      </c>
      <c r="C470" s="17" t="s">
        <v>960</v>
      </c>
      <c r="D470" s="16" t="s">
        <v>18</v>
      </c>
      <c r="E470" s="18">
        <v>130</v>
      </c>
      <c r="F470" s="19"/>
      <c r="G470" s="20">
        <f t="shared" si="7"/>
        <v>0</v>
      </c>
    </row>
    <row r="471" spans="1:7" ht="20.25" customHeight="1" x14ac:dyDescent="0.25">
      <c r="A471" s="15" t="s">
        <v>15</v>
      </c>
      <c r="B471" s="16" t="s">
        <v>961</v>
      </c>
      <c r="C471" s="17" t="s">
        <v>962</v>
      </c>
      <c r="D471" s="16" t="s">
        <v>18</v>
      </c>
      <c r="E471" s="18">
        <v>90</v>
      </c>
      <c r="F471" s="19"/>
      <c r="G471" s="20">
        <f t="shared" si="7"/>
        <v>0</v>
      </c>
    </row>
    <row r="472" spans="1:7" ht="9" customHeight="1" x14ac:dyDescent="0.25">
      <c r="A472" s="15" t="s">
        <v>15</v>
      </c>
      <c r="B472" s="22" t="s">
        <v>963</v>
      </c>
      <c r="C472" s="17" t="s">
        <v>964</v>
      </c>
      <c r="D472" s="16" t="s">
        <v>18</v>
      </c>
      <c r="E472" s="18">
        <v>26</v>
      </c>
      <c r="F472" s="19"/>
      <c r="G472" s="20">
        <f t="shared" si="7"/>
        <v>0</v>
      </c>
    </row>
    <row r="473" spans="1:7" ht="9" customHeight="1" x14ac:dyDescent="0.25">
      <c r="A473" s="15" t="s">
        <v>15</v>
      </c>
      <c r="B473" s="16" t="s">
        <v>965</v>
      </c>
      <c r="C473" s="17" t="s">
        <v>966</v>
      </c>
      <c r="D473" s="16" t="s">
        <v>18</v>
      </c>
      <c r="E473" s="18">
        <v>8</v>
      </c>
      <c r="F473" s="19"/>
      <c r="G473" s="20">
        <f t="shared" si="7"/>
        <v>0</v>
      </c>
    </row>
    <row r="474" spans="1:7" ht="9" customHeight="1" x14ac:dyDescent="0.25">
      <c r="A474" s="15" t="s">
        <v>15</v>
      </c>
      <c r="B474" s="16" t="s">
        <v>967</v>
      </c>
      <c r="C474" s="17" t="s">
        <v>968</v>
      </c>
      <c r="D474" s="16" t="s">
        <v>18</v>
      </c>
      <c r="E474" s="18">
        <v>8</v>
      </c>
      <c r="F474" s="19"/>
      <c r="G474" s="20">
        <f t="shared" si="7"/>
        <v>0</v>
      </c>
    </row>
    <row r="475" spans="1:7" ht="9" customHeight="1" x14ac:dyDescent="0.25">
      <c r="A475" s="15" t="s">
        <v>15</v>
      </c>
      <c r="B475" s="22" t="s">
        <v>969</v>
      </c>
      <c r="C475" s="17" t="s">
        <v>970</v>
      </c>
      <c r="D475" s="16" t="s">
        <v>18</v>
      </c>
      <c r="E475" s="18">
        <v>22</v>
      </c>
      <c r="F475" s="19"/>
      <c r="G475" s="20">
        <f t="shared" si="7"/>
        <v>0</v>
      </c>
    </row>
    <row r="476" spans="1:7" ht="17.25" customHeight="1" x14ac:dyDescent="0.25">
      <c r="A476" s="15" t="s">
        <v>15</v>
      </c>
      <c r="B476" s="22" t="s">
        <v>971</v>
      </c>
      <c r="C476" s="17" t="s">
        <v>972</v>
      </c>
      <c r="D476" s="16" t="s">
        <v>43</v>
      </c>
      <c r="E476" s="18">
        <v>450</v>
      </c>
      <c r="F476" s="19"/>
      <c r="G476" s="20">
        <f t="shared" si="7"/>
        <v>0</v>
      </c>
    </row>
    <row r="477" spans="1:7" ht="24" customHeight="1" x14ac:dyDescent="0.25">
      <c r="A477" s="15" t="s">
        <v>15</v>
      </c>
      <c r="B477" s="16" t="s">
        <v>973</v>
      </c>
      <c r="C477" s="17" t="s">
        <v>974</v>
      </c>
      <c r="D477" s="16" t="s">
        <v>18</v>
      </c>
      <c r="E477" s="18">
        <v>500</v>
      </c>
      <c r="F477" s="19"/>
      <c r="G477" s="20">
        <f t="shared" si="7"/>
        <v>0</v>
      </c>
    </row>
    <row r="478" spans="1:7" ht="9" customHeight="1" x14ac:dyDescent="0.25">
      <c r="A478" s="15" t="s">
        <v>15</v>
      </c>
      <c r="B478" s="22" t="s">
        <v>975</v>
      </c>
      <c r="C478" s="17" t="s">
        <v>976</v>
      </c>
      <c r="D478" s="16" t="s">
        <v>18</v>
      </c>
      <c r="E478" s="18">
        <v>30</v>
      </c>
      <c r="F478" s="19"/>
      <c r="G478" s="20">
        <f t="shared" si="7"/>
        <v>0</v>
      </c>
    </row>
    <row r="479" spans="1:7" ht="21.75" customHeight="1" x14ac:dyDescent="0.25">
      <c r="A479" s="15" t="s">
        <v>15</v>
      </c>
      <c r="B479" s="22" t="s">
        <v>977</v>
      </c>
      <c r="C479" s="17" t="s">
        <v>978</v>
      </c>
      <c r="D479" s="16" t="s">
        <v>18</v>
      </c>
      <c r="E479" s="18">
        <v>30</v>
      </c>
      <c r="F479" s="19"/>
      <c r="G479" s="20">
        <f t="shared" si="7"/>
        <v>0</v>
      </c>
    </row>
    <row r="480" spans="1:7" ht="19.5" customHeight="1" x14ac:dyDescent="0.25">
      <c r="A480" s="15" t="s">
        <v>15</v>
      </c>
      <c r="B480" s="16" t="s">
        <v>979</v>
      </c>
      <c r="C480" s="17" t="s">
        <v>980</v>
      </c>
      <c r="D480" s="16" t="s">
        <v>43</v>
      </c>
      <c r="E480" s="18">
        <v>220</v>
      </c>
      <c r="F480" s="19"/>
      <c r="G480" s="20">
        <f t="shared" si="7"/>
        <v>0</v>
      </c>
    </row>
    <row r="481" spans="1:7" ht="18.75" customHeight="1" x14ac:dyDescent="0.25">
      <c r="A481" s="15" t="s">
        <v>15</v>
      </c>
      <c r="B481" s="22" t="s">
        <v>981</v>
      </c>
      <c r="C481" s="17" t="s">
        <v>982</v>
      </c>
      <c r="D481" s="16" t="s">
        <v>18</v>
      </c>
      <c r="E481" s="18">
        <v>22</v>
      </c>
      <c r="F481" s="19"/>
      <c r="G481" s="20">
        <f t="shared" si="7"/>
        <v>0</v>
      </c>
    </row>
    <row r="482" spans="1:7" ht="18" customHeight="1" x14ac:dyDescent="0.25">
      <c r="A482" s="15" t="s">
        <v>15</v>
      </c>
      <c r="B482" s="16" t="s">
        <v>983</v>
      </c>
      <c r="C482" s="17" t="s">
        <v>984</v>
      </c>
      <c r="D482" s="16" t="s">
        <v>18</v>
      </c>
      <c r="E482" s="18">
        <v>22</v>
      </c>
      <c r="F482" s="19"/>
      <c r="G482" s="20">
        <f t="shared" si="7"/>
        <v>0</v>
      </c>
    </row>
    <row r="483" spans="1:7" ht="9" customHeight="1" x14ac:dyDescent="0.25">
      <c r="A483" s="15" t="s">
        <v>15</v>
      </c>
      <c r="B483" s="16" t="s">
        <v>985</v>
      </c>
      <c r="C483" s="17" t="s">
        <v>986</v>
      </c>
      <c r="D483" s="16" t="s">
        <v>18</v>
      </c>
      <c r="E483" s="18">
        <v>1</v>
      </c>
      <c r="F483" s="19"/>
      <c r="G483" s="20">
        <f t="shared" si="7"/>
        <v>0</v>
      </c>
    </row>
    <row r="484" spans="1:7" ht="9" customHeight="1" x14ac:dyDescent="0.25">
      <c r="A484" s="15" t="s">
        <v>15</v>
      </c>
      <c r="B484" s="16" t="s">
        <v>987</v>
      </c>
      <c r="C484" s="17" t="s">
        <v>988</v>
      </c>
      <c r="D484" s="16" t="s">
        <v>18</v>
      </c>
      <c r="E484" s="18">
        <v>2</v>
      </c>
      <c r="F484" s="19"/>
      <c r="G484" s="20">
        <f t="shared" si="7"/>
        <v>0</v>
      </c>
    </row>
    <row r="485" spans="1:7" ht="9" customHeight="1" x14ac:dyDescent="0.25">
      <c r="A485" s="15" t="s">
        <v>15</v>
      </c>
      <c r="B485" s="16" t="s">
        <v>989</v>
      </c>
      <c r="C485" s="17" t="s">
        <v>990</v>
      </c>
      <c r="D485" s="16" t="s">
        <v>18</v>
      </c>
      <c r="E485" s="18">
        <v>1</v>
      </c>
      <c r="F485" s="19"/>
      <c r="G485" s="20">
        <f t="shared" si="7"/>
        <v>0</v>
      </c>
    </row>
    <row r="486" spans="1:7" ht="9" customHeight="1" x14ac:dyDescent="0.25">
      <c r="A486" s="15" t="s">
        <v>15</v>
      </c>
      <c r="B486" s="16" t="s">
        <v>991</v>
      </c>
      <c r="C486" s="17" t="s">
        <v>992</v>
      </c>
      <c r="D486" s="16" t="s">
        <v>18</v>
      </c>
      <c r="E486" s="18">
        <v>2</v>
      </c>
      <c r="F486" s="19"/>
      <c r="G486" s="20">
        <f t="shared" si="7"/>
        <v>0</v>
      </c>
    </row>
    <row r="487" spans="1:7" ht="9" customHeight="1" x14ac:dyDescent="0.25">
      <c r="A487" s="15" t="s">
        <v>15</v>
      </c>
      <c r="B487" s="16" t="s">
        <v>993</v>
      </c>
      <c r="C487" s="17" t="s">
        <v>994</v>
      </c>
      <c r="D487" s="16" t="s">
        <v>18</v>
      </c>
      <c r="E487" s="18">
        <v>37</v>
      </c>
      <c r="F487" s="19"/>
      <c r="G487" s="20">
        <f t="shared" si="7"/>
        <v>0</v>
      </c>
    </row>
    <row r="488" spans="1:7" ht="9" customHeight="1" x14ac:dyDescent="0.25">
      <c r="A488" s="15" t="s">
        <v>15</v>
      </c>
      <c r="B488" s="16" t="s">
        <v>995</v>
      </c>
      <c r="C488" s="17" t="s">
        <v>996</v>
      </c>
      <c r="D488" s="16" t="s">
        <v>18</v>
      </c>
      <c r="E488" s="18">
        <v>8</v>
      </c>
      <c r="F488" s="19"/>
      <c r="G488" s="20">
        <f t="shared" si="7"/>
        <v>0</v>
      </c>
    </row>
    <row r="489" spans="1:7" ht="9" customHeight="1" x14ac:dyDescent="0.25">
      <c r="A489" s="15" t="s">
        <v>15</v>
      </c>
      <c r="B489" s="16" t="s">
        <v>997</v>
      </c>
      <c r="C489" s="17" t="s">
        <v>998</v>
      </c>
      <c r="D489" s="16" t="s">
        <v>18</v>
      </c>
      <c r="E489" s="18">
        <v>8</v>
      </c>
      <c r="F489" s="19"/>
      <c r="G489" s="20">
        <f t="shared" si="7"/>
        <v>0</v>
      </c>
    </row>
    <row r="490" spans="1:7" ht="18" customHeight="1" x14ac:dyDescent="0.25">
      <c r="A490" s="15" t="s">
        <v>15</v>
      </c>
      <c r="B490" s="16" t="s">
        <v>999</v>
      </c>
      <c r="C490" s="17" t="s">
        <v>1000</v>
      </c>
      <c r="D490" s="16" t="s">
        <v>18</v>
      </c>
      <c r="E490" s="18">
        <v>2</v>
      </c>
      <c r="F490" s="19"/>
      <c r="G490" s="20">
        <f t="shared" si="7"/>
        <v>0</v>
      </c>
    </row>
    <row r="491" spans="1:7" ht="9" customHeight="1" x14ac:dyDescent="0.25">
      <c r="A491" s="15" t="s">
        <v>15</v>
      </c>
      <c r="B491" s="16" t="s">
        <v>1001</v>
      </c>
      <c r="C491" s="17" t="s">
        <v>1002</v>
      </c>
      <c r="D491" s="16" t="s">
        <v>18</v>
      </c>
      <c r="E491" s="18">
        <v>1</v>
      </c>
      <c r="F491" s="19"/>
      <c r="G491" s="20">
        <f t="shared" si="7"/>
        <v>0</v>
      </c>
    </row>
    <row r="492" spans="1:7" ht="9" customHeight="1" x14ac:dyDescent="0.25">
      <c r="A492" s="15" t="s">
        <v>15</v>
      </c>
      <c r="B492" s="16" t="s">
        <v>1003</v>
      </c>
      <c r="C492" s="17" t="s">
        <v>1004</v>
      </c>
      <c r="D492" s="16" t="s">
        <v>617</v>
      </c>
      <c r="E492" s="18">
        <v>14</v>
      </c>
      <c r="F492" s="19"/>
      <c r="G492" s="20">
        <f t="shared" si="7"/>
        <v>0</v>
      </c>
    </row>
    <row r="493" spans="1:7" ht="9" customHeight="1" x14ac:dyDescent="0.25">
      <c r="A493" s="15" t="s">
        <v>15</v>
      </c>
      <c r="B493" s="16" t="s">
        <v>1005</v>
      </c>
      <c r="C493" s="17" t="s">
        <v>1006</v>
      </c>
      <c r="D493" s="16" t="s">
        <v>18</v>
      </c>
      <c r="E493" s="18">
        <v>3</v>
      </c>
      <c r="F493" s="19"/>
      <c r="G493" s="20">
        <f t="shared" si="7"/>
        <v>0</v>
      </c>
    </row>
    <row r="494" spans="1:7" ht="16.5" customHeight="1" x14ac:dyDescent="0.25">
      <c r="A494" s="15" t="s">
        <v>15</v>
      </c>
      <c r="B494" s="16" t="s">
        <v>1007</v>
      </c>
      <c r="C494" s="17" t="s">
        <v>1008</v>
      </c>
      <c r="D494" s="16" t="s">
        <v>40</v>
      </c>
      <c r="E494" s="18">
        <v>12.36</v>
      </c>
      <c r="F494" s="19"/>
      <c r="G494" s="20">
        <f t="shared" si="7"/>
        <v>0</v>
      </c>
    </row>
    <row r="495" spans="1:7" ht="11.25" customHeight="1" x14ac:dyDescent="0.25">
      <c r="A495" s="15" t="s">
        <v>15</v>
      </c>
      <c r="B495" s="16" t="s">
        <v>1009</v>
      </c>
      <c r="C495" s="17" t="s">
        <v>1010</v>
      </c>
      <c r="D495" s="16" t="s">
        <v>40</v>
      </c>
      <c r="E495" s="18">
        <v>8</v>
      </c>
      <c r="F495" s="19"/>
      <c r="G495" s="20">
        <f t="shared" si="7"/>
        <v>0</v>
      </c>
    </row>
    <row r="496" spans="1:7" ht="20.25" customHeight="1" x14ac:dyDescent="0.25">
      <c r="A496" s="15" t="s">
        <v>15</v>
      </c>
      <c r="B496" s="16" t="s">
        <v>1011</v>
      </c>
      <c r="C496" s="17" t="s">
        <v>1012</v>
      </c>
      <c r="D496" s="16" t="s">
        <v>18</v>
      </c>
      <c r="E496" s="18">
        <v>15</v>
      </c>
      <c r="F496" s="19"/>
      <c r="G496" s="20">
        <f t="shared" si="7"/>
        <v>0</v>
      </c>
    </row>
    <row r="497" spans="1:7" ht="9" customHeight="1" x14ac:dyDescent="0.25">
      <c r="A497" s="15" t="s">
        <v>15</v>
      </c>
      <c r="B497" s="16" t="s">
        <v>1013</v>
      </c>
      <c r="C497" s="17" t="s">
        <v>1014</v>
      </c>
      <c r="D497" s="16" t="s">
        <v>18</v>
      </c>
      <c r="E497" s="18">
        <v>12</v>
      </c>
      <c r="F497" s="19"/>
      <c r="G497" s="20">
        <f t="shared" si="7"/>
        <v>0</v>
      </c>
    </row>
    <row r="498" spans="1:7" ht="9" customHeight="1" x14ac:dyDescent="0.25">
      <c r="A498" s="15" t="s">
        <v>15</v>
      </c>
      <c r="B498" s="16" t="s">
        <v>1015</v>
      </c>
      <c r="C498" s="17" t="s">
        <v>1016</v>
      </c>
      <c r="D498" s="16" t="s">
        <v>18</v>
      </c>
      <c r="E498" s="18">
        <v>1</v>
      </c>
      <c r="F498" s="19"/>
      <c r="G498" s="20">
        <f t="shared" si="7"/>
        <v>0</v>
      </c>
    </row>
    <row r="499" spans="1:7" ht="9" customHeight="1" x14ac:dyDescent="0.25">
      <c r="A499" s="15" t="s">
        <v>15</v>
      </c>
      <c r="B499" s="16" t="s">
        <v>1017</v>
      </c>
      <c r="C499" s="17" t="s">
        <v>1018</v>
      </c>
      <c r="D499" s="16" t="s">
        <v>18</v>
      </c>
      <c r="E499" s="18">
        <v>1</v>
      </c>
      <c r="F499" s="19"/>
      <c r="G499" s="20">
        <f t="shared" si="7"/>
        <v>0</v>
      </c>
    </row>
    <row r="500" spans="1:7" ht="9" customHeight="1" x14ac:dyDescent="0.25">
      <c r="A500" s="15" t="s">
        <v>15</v>
      </c>
      <c r="B500" s="16" t="s">
        <v>1019</v>
      </c>
      <c r="C500" s="17" t="s">
        <v>1020</v>
      </c>
      <c r="D500" s="16" t="s">
        <v>18</v>
      </c>
      <c r="E500" s="18">
        <v>1</v>
      </c>
      <c r="F500" s="19"/>
      <c r="G500" s="20">
        <f t="shared" si="7"/>
        <v>0</v>
      </c>
    </row>
    <row r="501" spans="1:7" ht="10.5" customHeight="1" x14ac:dyDescent="0.25">
      <c r="A501" s="15" t="s">
        <v>15</v>
      </c>
      <c r="B501" s="16" t="s">
        <v>1021</v>
      </c>
      <c r="C501" s="17" t="s">
        <v>1022</v>
      </c>
      <c r="D501" s="16" t="s">
        <v>18</v>
      </c>
      <c r="E501" s="18">
        <v>1</v>
      </c>
      <c r="F501" s="19"/>
      <c r="G501" s="20">
        <f t="shared" si="7"/>
        <v>0</v>
      </c>
    </row>
    <row r="502" spans="1:7" ht="9" customHeight="1" x14ac:dyDescent="0.25">
      <c r="A502" s="15" t="s">
        <v>15</v>
      </c>
      <c r="B502" s="16" t="s">
        <v>1023</v>
      </c>
      <c r="C502" s="17" t="s">
        <v>1024</v>
      </c>
      <c r="D502" s="16" t="s">
        <v>18</v>
      </c>
      <c r="E502" s="18">
        <v>1</v>
      </c>
      <c r="F502" s="19"/>
      <c r="G502" s="20">
        <f t="shared" si="7"/>
        <v>0</v>
      </c>
    </row>
    <row r="503" spans="1:7" ht="22.5" customHeight="1" x14ac:dyDescent="0.25">
      <c r="A503" s="15" t="s">
        <v>15</v>
      </c>
      <c r="B503" s="16" t="s">
        <v>1025</v>
      </c>
      <c r="C503" s="17" t="s">
        <v>1026</v>
      </c>
      <c r="D503" s="16" t="s">
        <v>18</v>
      </c>
      <c r="E503" s="18">
        <v>2</v>
      </c>
      <c r="F503" s="19"/>
      <c r="G503" s="20">
        <f t="shared" si="7"/>
        <v>0</v>
      </c>
    </row>
    <row r="504" spans="1:7" ht="21.75" customHeight="1" x14ac:dyDescent="0.25">
      <c r="A504" s="15" t="s">
        <v>15</v>
      </c>
      <c r="B504" s="16" t="s">
        <v>1027</v>
      </c>
      <c r="C504" s="17" t="s">
        <v>1028</v>
      </c>
      <c r="D504" s="16" t="s">
        <v>18</v>
      </c>
      <c r="E504" s="18">
        <v>16</v>
      </c>
      <c r="F504" s="19"/>
      <c r="G504" s="20">
        <f t="shared" si="7"/>
        <v>0</v>
      </c>
    </row>
    <row r="505" spans="1:7" ht="24" customHeight="1" x14ac:dyDescent="0.25">
      <c r="A505" s="15" t="s">
        <v>15</v>
      </c>
      <c r="B505" s="16" t="s">
        <v>1029</v>
      </c>
      <c r="C505" s="17" t="s">
        <v>1030</v>
      </c>
      <c r="D505" s="16" t="s">
        <v>18</v>
      </c>
      <c r="E505" s="18">
        <v>3</v>
      </c>
      <c r="F505" s="19"/>
      <c r="G505" s="20">
        <f t="shared" si="7"/>
        <v>0</v>
      </c>
    </row>
    <row r="506" spans="1:7" ht="22.5" customHeight="1" x14ac:dyDescent="0.25">
      <c r="A506" s="15" t="s">
        <v>15</v>
      </c>
      <c r="B506" s="16" t="s">
        <v>1031</v>
      </c>
      <c r="C506" s="17" t="s">
        <v>1032</v>
      </c>
      <c r="D506" s="16" t="s">
        <v>18</v>
      </c>
      <c r="E506" s="18">
        <v>2</v>
      </c>
      <c r="F506" s="19"/>
      <c r="G506" s="20">
        <f t="shared" si="7"/>
        <v>0</v>
      </c>
    </row>
    <row r="507" spans="1:7" ht="21" customHeight="1" x14ac:dyDescent="0.25">
      <c r="A507" s="15" t="s">
        <v>15</v>
      </c>
      <c r="B507" s="16" t="s">
        <v>1033</v>
      </c>
      <c r="C507" s="17" t="s">
        <v>1034</v>
      </c>
      <c r="D507" s="16" t="s">
        <v>18</v>
      </c>
      <c r="E507" s="18">
        <v>30</v>
      </c>
      <c r="F507" s="19"/>
      <c r="G507" s="20">
        <f t="shared" si="7"/>
        <v>0</v>
      </c>
    </row>
    <row r="508" spans="1:7" ht="33" customHeight="1" x14ac:dyDescent="0.25">
      <c r="A508" s="15" t="s">
        <v>15</v>
      </c>
      <c r="B508" s="16" t="s">
        <v>1035</v>
      </c>
      <c r="C508" s="17" t="s">
        <v>1036</v>
      </c>
      <c r="D508" s="16" t="s">
        <v>18</v>
      </c>
      <c r="E508" s="18">
        <v>3</v>
      </c>
      <c r="F508" s="19"/>
      <c r="G508" s="20">
        <f t="shared" si="7"/>
        <v>0</v>
      </c>
    </row>
    <row r="509" spans="1:7" ht="9" customHeight="1" x14ac:dyDescent="0.25">
      <c r="A509" s="15" t="s">
        <v>15</v>
      </c>
      <c r="B509" s="16" t="s">
        <v>1037</v>
      </c>
      <c r="C509" s="17" t="s">
        <v>1038</v>
      </c>
      <c r="D509" s="16" t="s">
        <v>18</v>
      </c>
      <c r="E509" s="18">
        <v>30</v>
      </c>
      <c r="F509" s="19"/>
      <c r="G509" s="20">
        <f t="shared" si="7"/>
        <v>0</v>
      </c>
    </row>
    <row r="510" spans="1:7" ht="9" customHeight="1" x14ac:dyDescent="0.25">
      <c r="A510" s="15" t="s">
        <v>15</v>
      </c>
      <c r="B510" s="16" t="s">
        <v>1039</v>
      </c>
      <c r="C510" s="17" t="s">
        <v>1040</v>
      </c>
      <c r="D510" s="16" t="s">
        <v>18</v>
      </c>
      <c r="E510" s="18">
        <v>1</v>
      </c>
      <c r="F510" s="19"/>
      <c r="G510" s="20">
        <f t="shared" si="7"/>
        <v>0</v>
      </c>
    </row>
    <row r="511" spans="1:7" ht="18" customHeight="1" x14ac:dyDescent="0.25">
      <c r="A511" s="15" t="s">
        <v>15</v>
      </c>
      <c r="B511" s="16" t="s">
        <v>1041</v>
      </c>
      <c r="C511" s="17" t="s">
        <v>1042</v>
      </c>
      <c r="D511" s="16" t="s">
        <v>18</v>
      </c>
      <c r="E511" s="18">
        <v>1</v>
      </c>
      <c r="F511" s="19"/>
      <c r="G511" s="20">
        <f t="shared" si="7"/>
        <v>0</v>
      </c>
    </row>
    <row r="512" spans="1:7" ht="18" customHeight="1" x14ac:dyDescent="0.25">
      <c r="A512" s="15" t="s">
        <v>15</v>
      </c>
      <c r="B512" s="16" t="s">
        <v>1043</v>
      </c>
      <c r="C512" s="17" t="s">
        <v>1044</v>
      </c>
      <c r="D512" s="16" t="s">
        <v>18</v>
      </c>
      <c r="E512" s="18">
        <v>6</v>
      </c>
      <c r="F512" s="19"/>
      <c r="G512" s="20">
        <f t="shared" si="7"/>
        <v>0</v>
      </c>
    </row>
    <row r="513" spans="1:7" ht="9" customHeight="1" x14ac:dyDescent="0.25">
      <c r="A513" s="15" t="s">
        <v>15</v>
      </c>
      <c r="B513" s="16" t="s">
        <v>1045</v>
      </c>
      <c r="C513" s="17" t="s">
        <v>1046</v>
      </c>
      <c r="D513" s="16" t="s">
        <v>18</v>
      </c>
      <c r="E513" s="18">
        <v>6</v>
      </c>
      <c r="F513" s="19"/>
      <c r="G513" s="20">
        <f t="shared" si="7"/>
        <v>0</v>
      </c>
    </row>
    <row r="514" spans="1:7" ht="9" customHeight="1" x14ac:dyDescent="0.25">
      <c r="A514" s="15" t="s">
        <v>15</v>
      </c>
      <c r="B514" s="16" t="s">
        <v>1047</v>
      </c>
      <c r="C514" s="17" t="s">
        <v>1048</v>
      </c>
      <c r="D514" s="16" t="s">
        <v>18</v>
      </c>
      <c r="E514" s="18">
        <v>17</v>
      </c>
      <c r="F514" s="19"/>
      <c r="G514" s="20">
        <f t="shared" si="7"/>
        <v>0</v>
      </c>
    </row>
    <row r="515" spans="1:7" ht="9" customHeight="1" x14ac:dyDescent="0.25">
      <c r="A515" s="15" t="s">
        <v>15</v>
      </c>
      <c r="B515" s="16" t="s">
        <v>1049</v>
      </c>
      <c r="C515" s="17" t="s">
        <v>1050</v>
      </c>
      <c r="D515" s="16" t="s">
        <v>18</v>
      </c>
      <c r="E515" s="18">
        <v>23</v>
      </c>
      <c r="F515" s="19"/>
      <c r="G515" s="20">
        <f t="shared" si="7"/>
        <v>0</v>
      </c>
    </row>
    <row r="516" spans="1:7" ht="9" customHeight="1" x14ac:dyDescent="0.25">
      <c r="A516" s="15" t="s">
        <v>15</v>
      </c>
      <c r="B516" s="16" t="s">
        <v>1051</v>
      </c>
      <c r="C516" s="17" t="s">
        <v>1052</v>
      </c>
      <c r="D516" s="16" t="s">
        <v>18</v>
      </c>
      <c r="E516" s="18">
        <v>21</v>
      </c>
      <c r="F516" s="19"/>
      <c r="G516" s="20">
        <f t="shared" si="7"/>
        <v>0</v>
      </c>
    </row>
    <row r="517" spans="1:7" ht="9" customHeight="1" x14ac:dyDescent="0.25">
      <c r="A517" s="15" t="s">
        <v>15</v>
      </c>
      <c r="B517" s="16" t="s">
        <v>1053</v>
      </c>
      <c r="C517" s="17" t="s">
        <v>1054</v>
      </c>
      <c r="D517" s="16" t="s">
        <v>18</v>
      </c>
      <c r="E517" s="18">
        <v>14</v>
      </c>
      <c r="F517" s="19"/>
      <c r="G517" s="20">
        <f t="shared" ref="G517:G580" si="8">ROUND(E517*F517,2)</f>
        <v>0</v>
      </c>
    </row>
    <row r="518" spans="1:7" ht="9" customHeight="1" x14ac:dyDescent="0.25">
      <c r="A518" s="15" t="s">
        <v>15</v>
      </c>
      <c r="B518" s="16" t="s">
        <v>1055</v>
      </c>
      <c r="C518" s="17" t="s">
        <v>1056</v>
      </c>
      <c r="D518" s="16" t="s">
        <v>18</v>
      </c>
      <c r="E518" s="18">
        <v>8</v>
      </c>
      <c r="F518" s="19"/>
      <c r="G518" s="20">
        <f t="shared" si="8"/>
        <v>0</v>
      </c>
    </row>
    <row r="519" spans="1:7" ht="9" customHeight="1" x14ac:dyDescent="0.25">
      <c r="A519" s="15" t="s">
        <v>15</v>
      </c>
      <c r="B519" s="16" t="s">
        <v>1057</v>
      </c>
      <c r="C519" s="17" t="s">
        <v>1058</v>
      </c>
      <c r="D519" s="16" t="s">
        <v>18</v>
      </c>
      <c r="E519" s="18">
        <v>26</v>
      </c>
      <c r="F519" s="19"/>
      <c r="G519" s="20">
        <f t="shared" si="8"/>
        <v>0</v>
      </c>
    </row>
    <row r="520" spans="1:7" ht="9" customHeight="1" x14ac:dyDescent="0.25">
      <c r="A520" s="15" t="s">
        <v>15</v>
      </c>
      <c r="B520" s="16" t="s">
        <v>1059</v>
      </c>
      <c r="C520" s="17" t="s">
        <v>1060</v>
      </c>
      <c r="D520" s="16" t="s">
        <v>18</v>
      </c>
      <c r="E520" s="18">
        <v>38</v>
      </c>
      <c r="F520" s="19"/>
      <c r="G520" s="20">
        <f t="shared" si="8"/>
        <v>0</v>
      </c>
    </row>
    <row r="521" spans="1:7" ht="9" customHeight="1" x14ac:dyDescent="0.25">
      <c r="A521" s="15" t="s">
        <v>15</v>
      </c>
      <c r="B521" s="16" t="s">
        <v>1061</v>
      </c>
      <c r="C521" s="17" t="s">
        <v>1062</v>
      </c>
      <c r="D521" s="16" t="s">
        <v>18</v>
      </c>
      <c r="E521" s="18">
        <v>24</v>
      </c>
      <c r="F521" s="19"/>
      <c r="G521" s="20">
        <f t="shared" si="8"/>
        <v>0</v>
      </c>
    </row>
    <row r="522" spans="1:7" ht="18" customHeight="1" x14ac:dyDescent="0.25">
      <c r="A522" s="15" t="s">
        <v>15</v>
      </c>
      <c r="B522" s="16" t="s">
        <v>1063</v>
      </c>
      <c r="C522" s="17" t="s">
        <v>1064</v>
      </c>
      <c r="D522" s="16" t="s">
        <v>18</v>
      </c>
      <c r="E522" s="18">
        <v>2</v>
      </c>
      <c r="F522" s="19"/>
      <c r="G522" s="20">
        <f t="shared" si="8"/>
        <v>0</v>
      </c>
    </row>
    <row r="523" spans="1:7" ht="9" customHeight="1" x14ac:dyDescent="0.25">
      <c r="A523" s="15" t="s">
        <v>15</v>
      </c>
      <c r="B523" s="16" t="s">
        <v>1065</v>
      </c>
      <c r="C523" s="17" t="s">
        <v>1066</v>
      </c>
      <c r="D523" s="16" t="s">
        <v>18</v>
      </c>
      <c r="E523" s="18">
        <v>14</v>
      </c>
      <c r="F523" s="19"/>
      <c r="G523" s="20">
        <f t="shared" si="8"/>
        <v>0</v>
      </c>
    </row>
    <row r="524" spans="1:7" ht="20.25" customHeight="1" x14ac:dyDescent="0.25">
      <c r="A524" s="15" t="s">
        <v>15</v>
      </c>
      <c r="B524" s="16" t="s">
        <v>1067</v>
      </c>
      <c r="C524" s="17" t="s">
        <v>1068</v>
      </c>
      <c r="D524" s="16" t="s">
        <v>43</v>
      </c>
      <c r="E524" s="18">
        <v>150</v>
      </c>
      <c r="F524" s="19"/>
      <c r="G524" s="20">
        <f t="shared" si="8"/>
        <v>0</v>
      </c>
    </row>
    <row r="525" spans="1:7" ht="15" customHeight="1" x14ac:dyDescent="0.25">
      <c r="A525" s="15" t="s">
        <v>15</v>
      </c>
      <c r="B525" s="16" t="s">
        <v>1069</v>
      </c>
      <c r="C525" s="17" t="s">
        <v>1070</v>
      </c>
      <c r="D525" s="16" t="s">
        <v>43</v>
      </c>
      <c r="E525" s="18">
        <v>384</v>
      </c>
      <c r="F525" s="19"/>
      <c r="G525" s="20">
        <f t="shared" si="8"/>
        <v>0</v>
      </c>
    </row>
    <row r="526" spans="1:7" ht="15" customHeight="1" x14ac:dyDescent="0.25">
      <c r="A526" s="15" t="s">
        <v>15</v>
      </c>
      <c r="B526" s="16" t="s">
        <v>1071</v>
      </c>
      <c r="C526" s="17" t="s">
        <v>1072</v>
      </c>
      <c r="D526" s="16" t="s">
        <v>43</v>
      </c>
      <c r="E526" s="18">
        <v>146</v>
      </c>
      <c r="F526" s="19"/>
      <c r="G526" s="20">
        <f t="shared" si="8"/>
        <v>0</v>
      </c>
    </row>
    <row r="527" spans="1:7" ht="18.75" customHeight="1" x14ac:dyDescent="0.25">
      <c r="A527" s="15" t="s">
        <v>15</v>
      </c>
      <c r="B527" s="16" t="s">
        <v>1073</v>
      </c>
      <c r="C527" s="17" t="s">
        <v>1074</v>
      </c>
      <c r="D527" s="16" t="s">
        <v>43</v>
      </c>
      <c r="E527" s="18">
        <v>5</v>
      </c>
      <c r="F527" s="19"/>
      <c r="G527" s="20">
        <f t="shared" si="8"/>
        <v>0</v>
      </c>
    </row>
    <row r="528" spans="1:7" ht="18" customHeight="1" x14ac:dyDescent="0.25">
      <c r="A528" s="15" t="s">
        <v>15</v>
      </c>
      <c r="B528" s="16" t="s">
        <v>1075</v>
      </c>
      <c r="C528" s="17" t="s">
        <v>1076</v>
      </c>
      <c r="D528" s="16" t="s">
        <v>43</v>
      </c>
      <c r="E528" s="18">
        <v>575</v>
      </c>
      <c r="F528" s="19"/>
      <c r="G528" s="20">
        <f t="shared" si="8"/>
        <v>0</v>
      </c>
    </row>
    <row r="529" spans="1:7" ht="20.25" customHeight="1" x14ac:dyDescent="0.25">
      <c r="A529" s="15" t="s">
        <v>15</v>
      </c>
      <c r="B529" s="16" t="s">
        <v>1077</v>
      </c>
      <c r="C529" s="17" t="s">
        <v>1078</v>
      </c>
      <c r="D529" s="16" t="s">
        <v>43</v>
      </c>
      <c r="E529" s="18">
        <v>250</v>
      </c>
      <c r="F529" s="19"/>
      <c r="G529" s="20">
        <f t="shared" si="8"/>
        <v>0</v>
      </c>
    </row>
    <row r="530" spans="1:7" ht="20.25" customHeight="1" x14ac:dyDescent="0.25">
      <c r="A530" s="15" t="s">
        <v>15</v>
      </c>
      <c r="B530" s="16" t="s">
        <v>1079</v>
      </c>
      <c r="C530" s="17" t="s">
        <v>1080</v>
      </c>
      <c r="D530" s="16" t="s">
        <v>43</v>
      </c>
      <c r="E530" s="18">
        <v>175</v>
      </c>
      <c r="F530" s="19"/>
      <c r="G530" s="20">
        <f t="shared" si="8"/>
        <v>0</v>
      </c>
    </row>
    <row r="531" spans="1:7" ht="26.25" customHeight="1" x14ac:dyDescent="0.25">
      <c r="A531" s="15" t="s">
        <v>15</v>
      </c>
      <c r="B531" s="16" t="s">
        <v>1081</v>
      </c>
      <c r="C531" s="17" t="s">
        <v>1082</v>
      </c>
      <c r="D531" s="16" t="s">
        <v>43</v>
      </c>
      <c r="E531" s="18">
        <v>285</v>
      </c>
      <c r="F531" s="19"/>
      <c r="G531" s="20">
        <f t="shared" si="8"/>
        <v>0</v>
      </c>
    </row>
    <row r="532" spans="1:7" ht="21" customHeight="1" x14ac:dyDescent="0.25">
      <c r="A532" s="15" t="s">
        <v>15</v>
      </c>
      <c r="B532" s="16" t="s">
        <v>1083</v>
      </c>
      <c r="C532" s="17" t="s">
        <v>1084</v>
      </c>
      <c r="D532" s="16" t="s">
        <v>43</v>
      </c>
      <c r="E532" s="18">
        <v>289</v>
      </c>
      <c r="F532" s="19"/>
      <c r="G532" s="20">
        <f t="shared" si="8"/>
        <v>0</v>
      </c>
    </row>
    <row r="533" spans="1:7" ht="22.5" customHeight="1" x14ac:dyDescent="0.25">
      <c r="A533" s="15" t="s">
        <v>15</v>
      </c>
      <c r="B533" s="16" t="s">
        <v>1085</v>
      </c>
      <c r="C533" s="17" t="s">
        <v>1086</v>
      </c>
      <c r="D533" s="16" t="s">
        <v>43</v>
      </c>
      <c r="E533" s="18">
        <v>197</v>
      </c>
      <c r="F533" s="19"/>
      <c r="G533" s="20">
        <f t="shared" si="8"/>
        <v>0</v>
      </c>
    </row>
    <row r="534" spans="1:7" ht="19.5" customHeight="1" x14ac:dyDescent="0.25">
      <c r="A534" s="15" t="s">
        <v>15</v>
      </c>
      <c r="B534" s="16" t="s">
        <v>1087</v>
      </c>
      <c r="C534" s="17" t="s">
        <v>1088</v>
      </c>
      <c r="D534" s="16" t="s">
        <v>43</v>
      </c>
      <c r="E534" s="18">
        <v>415</v>
      </c>
      <c r="F534" s="19"/>
      <c r="G534" s="20">
        <f t="shared" si="8"/>
        <v>0</v>
      </c>
    </row>
    <row r="535" spans="1:7" ht="18.75" customHeight="1" x14ac:dyDescent="0.25">
      <c r="A535" s="15" t="s">
        <v>15</v>
      </c>
      <c r="B535" s="16" t="s">
        <v>1089</v>
      </c>
      <c r="C535" s="17" t="s">
        <v>1090</v>
      </c>
      <c r="D535" s="16" t="s">
        <v>43</v>
      </c>
      <c r="E535" s="18">
        <v>100</v>
      </c>
      <c r="F535" s="19"/>
      <c r="G535" s="20">
        <f t="shared" si="8"/>
        <v>0</v>
      </c>
    </row>
    <row r="536" spans="1:7" ht="18" customHeight="1" x14ac:dyDescent="0.25">
      <c r="A536" s="15" t="s">
        <v>15</v>
      </c>
      <c r="B536" s="16" t="s">
        <v>1091</v>
      </c>
      <c r="C536" s="17" t="s">
        <v>1092</v>
      </c>
      <c r="D536" s="16" t="s">
        <v>43</v>
      </c>
      <c r="E536" s="18">
        <v>25</v>
      </c>
      <c r="F536" s="19"/>
      <c r="G536" s="20">
        <f t="shared" si="8"/>
        <v>0</v>
      </c>
    </row>
    <row r="537" spans="1:7" ht="9" customHeight="1" x14ac:dyDescent="0.25">
      <c r="A537" s="15" t="s">
        <v>15</v>
      </c>
      <c r="B537" s="16" t="s">
        <v>1093</v>
      </c>
      <c r="C537" s="17" t="s">
        <v>1094</v>
      </c>
      <c r="D537" s="16" t="s">
        <v>18</v>
      </c>
      <c r="E537" s="18">
        <v>1</v>
      </c>
      <c r="F537" s="19"/>
      <c r="G537" s="20">
        <f t="shared" si="8"/>
        <v>0</v>
      </c>
    </row>
    <row r="538" spans="1:7" ht="9" customHeight="1" x14ac:dyDescent="0.25">
      <c r="A538" s="15" t="s">
        <v>15</v>
      </c>
      <c r="B538" s="16" t="s">
        <v>1095</v>
      </c>
      <c r="C538" s="17" t="s">
        <v>1096</v>
      </c>
      <c r="D538" s="16" t="s">
        <v>18</v>
      </c>
      <c r="E538" s="18">
        <v>1</v>
      </c>
      <c r="F538" s="19"/>
      <c r="G538" s="20">
        <f t="shared" si="8"/>
        <v>0</v>
      </c>
    </row>
    <row r="539" spans="1:7" ht="20.25" customHeight="1" x14ac:dyDescent="0.25">
      <c r="A539" s="15" t="s">
        <v>15</v>
      </c>
      <c r="B539" s="16" t="s">
        <v>1097</v>
      </c>
      <c r="C539" s="17" t="s">
        <v>1098</v>
      </c>
      <c r="D539" s="16" t="s">
        <v>18</v>
      </c>
      <c r="E539" s="18">
        <v>10</v>
      </c>
      <c r="F539" s="19"/>
      <c r="G539" s="20">
        <f t="shared" si="8"/>
        <v>0</v>
      </c>
    </row>
    <row r="540" spans="1:7" ht="20.25" customHeight="1" x14ac:dyDescent="0.25">
      <c r="A540" s="15" t="s">
        <v>15</v>
      </c>
      <c r="B540" s="16" t="s">
        <v>1099</v>
      </c>
      <c r="C540" s="17" t="s">
        <v>1100</v>
      </c>
      <c r="D540" s="16" t="s">
        <v>18</v>
      </c>
      <c r="E540" s="18">
        <v>8</v>
      </c>
      <c r="F540" s="19"/>
      <c r="G540" s="20">
        <f t="shared" si="8"/>
        <v>0</v>
      </c>
    </row>
    <row r="541" spans="1:7" ht="20.25" customHeight="1" x14ac:dyDescent="0.25">
      <c r="A541" s="15" t="s">
        <v>15</v>
      </c>
      <c r="B541" s="16" t="s">
        <v>1101</v>
      </c>
      <c r="C541" s="17" t="s">
        <v>1102</v>
      </c>
      <c r="D541" s="16" t="s">
        <v>18</v>
      </c>
      <c r="E541" s="18">
        <v>4</v>
      </c>
      <c r="F541" s="19"/>
      <c r="G541" s="20">
        <f t="shared" si="8"/>
        <v>0</v>
      </c>
    </row>
    <row r="542" spans="1:7" ht="18" customHeight="1" x14ac:dyDescent="0.25">
      <c r="A542" s="15" t="s">
        <v>15</v>
      </c>
      <c r="B542" s="16" t="s">
        <v>1103</v>
      </c>
      <c r="C542" s="17" t="s">
        <v>1104</v>
      </c>
      <c r="D542" s="16" t="s">
        <v>18</v>
      </c>
      <c r="E542" s="18">
        <v>2</v>
      </c>
      <c r="F542" s="19"/>
      <c r="G542" s="20">
        <f t="shared" si="8"/>
        <v>0</v>
      </c>
    </row>
    <row r="543" spans="1:7" ht="21" customHeight="1" x14ac:dyDescent="0.25">
      <c r="A543" s="15" t="s">
        <v>15</v>
      </c>
      <c r="B543" s="16" t="s">
        <v>1105</v>
      </c>
      <c r="C543" s="17" t="s">
        <v>1106</v>
      </c>
      <c r="D543" s="16" t="s">
        <v>18</v>
      </c>
      <c r="E543" s="18">
        <v>2</v>
      </c>
      <c r="F543" s="19"/>
      <c r="G543" s="20">
        <f t="shared" si="8"/>
        <v>0</v>
      </c>
    </row>
    <row r="544" spans="1:7" ht="20.25" customHeight="1" x14ac:dyDescent="0.25">
      <c r="A544" s="15" t="s">
        <v>15</v>
      </c>
      <c r="B544" s="16" t="s">
        <v>1107</v>
      </c>
      <c r="C544" s="17" t="s">
        <v>1108</v>
      </c>
      <c r="D544" s="16" t="s">
        <v>18</v>
      </c>
      <c r="E544" s="18">
        <v>16</v>
      </c>
      <c r="F544" s="19"/>
      <c r="G544" s="20">
        <f t="shared" si="8"/>
        <v>0</v>
      </c>
    </row>
    <row r="545" spans="1:7" ht="17.25" customHeight="1" x14ac:dyDescent="0.25">
      <c r="A545" s="15" t="s">
        <v>15</v>
      </c>
      <c r="B545" s="16" t="s">
        <v>1109</v>
      </c>
      <c r="C545" s="17" t="s">
        <v>1110</v>
      </c>
      <c r="D545" s="16" t="s">
        <v>18</v>
      </c>
      <c r="E545" s="18">
        <v>14</v>
      </c>
      <c r="F545" s="19"/>
      <c r="G545" s="20">
        <f t="shared" si="8"/>
        <v>0</v>
      </c>
    </row>
    <row r="546" spans="1:7" ht="9" customHeight="1" x14ac:dyDescent="0.25">
      <c r="A546" s="15" t="s">
        <v>15</v>
      </c>
      <c r="B546" s="16" t="s">
        <v>1111</v>
      </c>
      <c r="C546" s="17" t="s">
        <v>1112</v>
      </c>
      <c r="D546" s="16" t="s">
        <v>18</v>
      </c>
      <c r="E546" s="18">
        <v>22</v>
      </c>
      <c r="F546" s="19"/>
      <c r="G546" s="20">
        <f t="shared" si="8"/>
        <v>0</v>
      </c>
    </row>
    <row r="547" spans="1:7" ht="16.5" customHeight="1" x14ac:dyDescent="0.25">
      <c r="A547" s="15" t="s">
        <v>15</v>
      </c>
      <c r="B547" s="16" t="s">
        <v>1113</v>
      </c>
      <c r="C547" s="17" t="s">
        <v>1114</v>
      </c>
      <c r="D547" s="16" t="s">
        <v>18</v>
      </c>
      <c r="E547" s="18">
        <v>2</v>
      </c>
      <c r="F547" s="19"/>
      <c r="G547" s="20">
        <f t="shared" si="8"/>
        <v>0</v>
      </c>
    </row>
    <row r="548" spans="1:7" ht="9" customHeight="1" x14ac:dyDescent="0.25">
      <c r="A548" s="15" t="s">
        <v>15</v>
      </c>
      <c r="B548" s="16" t="s">
        <v>1115</v>
      </c>
      <c r="C548" s="17" t="s">
        <v>1116</v>
      </c>
      <c r="D548" s="16" t="s">
        <v>18</v>
      </c>
      <c r="E548" s="18">
        <v>1</v>
      </c>
      <c r="F548" s="19"/>
      <c r="G548" s="20">
        <f t="shared" si="8"/>
        <v>0</v>
      </c>
    </row>
    <row r="549" spans="1:7" ht="9" customHeight="1" x14ac:dyDescent="0.25">
      <c r="A549" s="15" t="s">
        <v>15</v>
      </c>
      <c r="B549" s="16" t="s">
        <v>1117</v>
      </c>
      <c r="C549" s="17" t="s">
        <v>1118</v>
      </c>
      <c r="D549" s="16" t="s">
        <v>18</v>
      </c>
      <c r="E549" s="18">
        <v>39</v>
      </c>
      <c r="F549" s="19"/>
      <c r="G549" s="20">
        <f t="shared" si="8"/>
        <v>0</v>
      </c>
    </row>
    <row r="550" spans="1:7" ht="9" customHeight="1" x14ac:dyDescent="0.25">
      <c r="A550" s="15" t="s">
        <v>15</v>
      </c>
      <c r="B550" s="16" t="s">
        <v>1119</v>
      </c>
      <c r="C550" s="17" t="s">
        <v>1120</v>
      </c>
      <c r="D550" s="16" t="s">
        <v>18</v>
      </c>
      <c r="E550" s="18">
        <v>4</v>
      </c>
      <c r="F550" s="19"/>
      <c r="G550" s="20">
        <f t="shared" si="8"/>
        <v>0</v>
      </c>
    </row>
    <row r="551" spans="1:7" ht="9" customHeight="1" x14ac:dyDescent="0.25">
      <c r="A551" s="15" t="s">
        <v>15</v>
      </c>
      <c r="B551" s="16" t="s">
        <v>1121</v>
      </c>
      <c r="C551" s="17" t="s">
        <v>1122</v>
      </c>
      <c r="D551" s="16" t="s">
        <v>18</v>
      </c>
      <c r="E551" s="18">
        <v>1</v>
      </c>
      <c r="F551" s="19"/>
      <c r="G551" s="20">
        <f t="shared" si="8"/>
        <v>0</v>
      </c>
    </row>
    <row r="552" spans="1:7" ht="9" customHeight="1" x14ac:dyDescent="0.25">
      <c r="A552" s="15" t="s">
        <v>15</v>
      </c>
      <c r="B552" s="16" t="s">
        <v>1123</v>
      </c>
      <c r="C552" s="17" t="s">
        <v>1124</v>
      </c>
      <c r="D552" s="16" t="s">
        <v>40</v>
      </c>
      <c r="E552" s="18">
        <v>0.6</v>
      </c>
      <c r="F552" s="19"/>
      <c r="G552" s="20">
        <f t="shared" si="8"/>
        <v>0</v>
      </c>
    </row>
    <row r="553" spans="1:7" ht="17.25" customHeight="1" x14ac:dyDescent="0.25">
      <c r="A553" s="15" t="s">
        <v>15</v>
      </c>
      <c r="B553" s="16" t="s">
        <v>1125</v>
      </c>
      <c r="C553" s="17" t="s">
        <v>1126</v>
      </c>
      <c r="D553" s="16" t="s">
        <v>40</v>
      </c>
      <c r="E553" s="18">
        <v>10</v>
      </c>
      <c r="F553" s="19"/>
      <c r="G553" s="20">
        <f t="shared" si="8"/>
        <v>0</v>
      </c>
    </row>
    <row r="554" spans="1:7" ht="18" customHeight="1" x14ac:dyDescent="0.25">
      <c r="A554" s="15" t="s">
        <v>15</v>
      </c>
      <c r="B554" s="16" t="s">
        <v>1127</v>
      </c>
      <c r="C554" s="17" t="s">
        <v>1128</v>
      </c>
      <c r="D554" s="16" t="s">
        <v>18</v>
      </c>
      <c r="E554" s="18">
        <v>6</v>
      </c>
      <c r="F554" s="19"/>
      <c r="G554" s="20">
        <f t="shared" si="8"/>
        <v>0</v>
      </c>
    </row>
    <row r="555" spans="1:7" ht="21.75" customHeight="1" x14ac:dyDescent="0.25">
      <c r="A555" s="15" t="s">
        <v>15</v>
      </c>
      <c r="B555" s="16" t="s">
        <v>1129</v>
      </c>
      <c r="C555" s="17" t="s">
        <v>1130</v>
      </c>
      <c r="D555" s="16" t="s">
        <v>40</v>
      </c>
      <c r="E555" s="18">
        <v>256.63</v>
      </c>
      <c r="F555" s="19"/>
      <c r="G555" s="20">
        <f t="shared" si="8"/>
        <v>0</v>
      </c>
    </row>
    <row r="556" spans="1:7" ht="11.25" customHeight="1" x14ac:dyDescent="0.25">
      <c r="A556" s="15" t="s">
        <v>15</v>
      </c>
      <c r="B556" s="16" t="s">
        <v>1131</v>
      </c>
      <c r="C556" s="17" t="s">
        <v>1132</v>
      </c>
      <c r="D556" s="16" t="s">
        <v>82</v>
      </c>
      <c r="E556" s="18">
        <v>50</v>
      </c>
      <c r="F556" s="19"/>
      <c r="G556" s="20">
        <f t="shared" si="8"/>
        <v>0</v>
      </c>
    </row>
    <row r="557" spans="1:7" ht="18" customHeight="1" x14ac:dyDescent="0.25">
      <c r="A557" s="15" t="s">
        <v>15</v>
      </c>
      <c r="B557" s="16" t="s">
        <v>1133</v>
      </c>
      <c r="C557" s="17" t="s">
        <v>1134</v>
      </c>
      <c r="D557" s="16" t="s">
        <v>82</v>
      </c>
      <c r="E557" s="18">
        <v>50</v>
      </c>
      <c r="F557" s="19"/>
      <c r="G557" s="20">
        <f t="shared" si="8"/>
        <v>0</v>
      </c>
    </row>
    <row r="558" spans="1:7" ht="9" customHeight="1" x14ac:dyDescent="0.25">
      <c r="A558" s="15" t="s">
        <v>15</v>
      </c>
      <c r="B558" s="16" t="s">
        <v>1135</v>
      </c>
      <c r="C558" s="17" t="s">
        <v>1136</v>
      </c>
      <c r="D558" s="16" t="s">
        <v>82</v>
      </c>
      <c r="E558" s="18">
        <v>50</v>
      </c>
      <c r="F558" s="19"/>
      <c r="G558" s="20">
        <f t="shared" si="8"/>
        <v>0</v>
      </c>
    </row>
    <row r="559" spans="1:7" ht="9" customHeight="1" x14ac:dyDescent="0.25">
      <c r="A559" s="15" t="s">
        <v>15</v>
      </c>
      <c r="B559" s="16" t="s">
        <v>1137</v>
      </c>
      <c r="C559" s="17" t="s">
        <v>1138</v>
      </c>
      <c r="D559" s="16" t="s">
        <v>82</v>
      </c>
      <c r="E559" s="18">
        <v>50</v>
      </c>
      <c r="F559" s="19"/>
      <c r="G559" s="20">
        <f t="shared" si="8"/>
        <v>0</v>
      </c>
    </row>
    <row r="560" spans="1:7" ht="9" customHeight="1" x14ac:dyDescent="0.25">
      <c r="A560" s="15" t="s">
        <v>15</v>
      </c>
      <c r="B560" s="16" t="s">
        <v>1139</v>
      </c>
      <c r="C560" s="17" t="s">
        <v>1140</v>
      </c>
      <c r="D560" s="16" t="s">
        <v>82</v>
      </c>
      <c r="E560" s="18">
        <v>50</v>
      </c>
      <c r="F560" s="19"/>
      <c r="G560" s="20">
        <f t="shared" si="8"/>
        <v>0</v>
      </c>
    </row>
    <row r="561" spans="1:7" ht="19.5" customHeight="1" x14ac:dyDescent="0.25">
      <c r="A561" s="15" t="s">
        <v>15</v>
      </c>
      <c r="B561" s="16" t="s">
        <v>1141</v>
      </c>
      <c r="C561" s="17" t="s">
        <v>1142</v>
      </c>
      <c r="D561" s="16" t="s">
        <v>82</v>
      </c>
      <c r="E561" s="18">
        <v>50</v>
      </c>
      <c r="F561" s="19"/>
      <c r="G561" s="20">
        <f t="shared" si="8"/>
        <v>0</v>
      </c>
    </row>
    <row r="562" spans="1:7" ht="9" customHeight="1" x14ac:dyDescent="0.25">
      <c r="A562" s="15" t="s">
        <v>15</v>
      </c>
      <c r="B562" s="16" t="s">
        <v>1143</v>
      </c>
      <c r="C562" s="17" t="s">
        <v>1144</v>
      </c>
      <c r="D562" s="16" t="s">
        <v>82</v>
      </c>
      <c r="E562" s="18">
        <v>1.79</v>
      </c>
      <c r="F562" s="19"/>
      <c r="G562" s="20">
        <f t="shared" si="8"/>
        <v>0</v>
      </c>
    </row>
    <row r="563" spans="1:7" ht="9" customHeight="1" x14ac:dyDescent="0.25">
      <c r="A563" s="15" t="s">
        <v>15</v>
      </c>
      <c r="B563" s="16" t="s">
        <v>1145</v>
      </c>
      <c r="C563" s="17" t="s">
        <v>1146</v>
      </c>
      <c r="D563" s="16" t="s">
        <v>40</v>
      </c>
      <c r="E563" s="18">
        <v>160</v>
      </c>
      <c r="F563" s="19"/>
      <c r="G563" s="20">
        <f t="shared" si="8"/>
        <v>0</v>
      </c>
    </row>
    <row r="564" spans="1:7" ht="9" customHeight="1" x14ac:dyDescent="0.25">
      <c r="A564" s="15" t="s">
        <v>15</v>
      </c>
      <c r="B564" s="16" t="s">
        <v>1147</v>
      </c>
      <c r="C564" s="17" t="s">
        <v>1148</v>
      </c>
      <c r="D564" s="16" t="s">
        <v>43</v>
      </c>
      <c r="E564" s="18">
        <v>59</v>
      </c>
      <c r="F564" s="19"/>
      <c r="G564" s="20">
        <f t="shared" si="8"/>
        <v>0</v>
      </c>
    </row>
    <row r="565" spans="1:7" ht="9" customHeight="1" x14ac:dyDescent="0.25">
      <c r="A565" s="15" t="s">
        <v>15</v>
      </c>
      <c r="B565" s="16" t="s">
        <v>1149</v>
      </c>
      <c r="C565" s="17" t="s">
        <v>1150</v>
      </c>
      <c r="D565" s="16" t="s">
        <v>43</v>
      </c>
      <c r="E565" s="18">
        <v>200</v>
      </c>
      <c r="F565" s="19"/>
      <c r="G565" s="20">
        <f t="shared" si="8"/>
        <v>0</v>
      </c>
    </row>
    <row r="566" spans="1:7" ht="18.75" customHeight="1" x14ac:dyDescent="0.25">
      <c r="A566" s="15" t="s">
        <v>15</v>
      </c>
      <c r="B566" s="16" t="s">
        <v>1151</v>
      </c>
      <c r="C566" s="17" t="s">
        <v>1152</v>
      </c>
      <c r="D566" s="16" t="s">
        <v>82</v>
      </c>
      <c r="E566" s="18">
        <v>6</v>
      </c>
      <c r="F566" s="19"/>
      <c r="G566" s="20">
        <f t="shared" si="8"/>
        <v>0</v>
      </c>
    </row>
    <row r="567" spans="1:7" ht="9" customHeight="1" x14ac:dyDescent="0.25">
      <c r="A567" s="15" t="s">
        <v>15</v>
      </c>
      <c r="B567" s="16" t="s">
        <v>1153</v>
      </c>
      <c r="C567" s="17" t="s">
        <v>1154</v>
      </c>
      <c r="D567" s="16" t="s">
        <v>82</v>
      </c>
      <c r="E567" s="18">
        <v>4.5</v>
      </c>
      <c r="F567" s="19"/>
      <c r="G567" s="20">
        <f t="shared" si="8"/>
        <v>0</v>
      </c>
    </row>
    <row r="568" spans="1:7" ht="18" customHeight="1" x14ac:dyDescent="0.25">
      <c r="A568" s="15" t="s">
        <v>15</v>
      </c>
      <c r="B568" s="16" t="s">
        <v>1155</v>
      </c>
      <c r="C568" s="17" t="s">
        <v>1156</v>
      </c>
      <c r="D568" s="16" t="s">
        <v>82</v>
      </c>
      <c r="E568" s="18">
        <v>15</v>
      </c>
      <c r="F568" s="19"/>
      <c r="G568" s="20">
        <f t="shared" si="8"/>
        <v>0</v>
      </c>
    </row>
    <row r="569" spans="1:7" ht="18" customHeight="1" x14ac:dyDescent="0.25">
      <c r="A569" s="15" t="s">
        <v>15</v>
      </c>
      <c r="B569" s="16" t="s">
        <v>1157</v>
      </c>
      <c r="C569" s="17" t="s">
        <v>1158</v>
      </c>
      <c r="D569" s="16" t="s">
        <v>82</v>
      </c>
      <c r="E569" s="18">
        <v>2</v>
      </c>
      <c r="F569" s="19"/>
      <c r="G569" s="20">
        <f t="shared" si="8"/>
        <v>0</v>
      </c>
    </row>
    <row r="570" spans="1:7" ht="17.25" customHeight="1" x14ac:dyDescent="0.25">
      <c r="A570" s="15" t="s">
        <v>15</v>
      </c>
      <c r="B570" s="16" t="s">
        <v>1159</v>
      </c>
      <c r="C570" s="17" t="s">
        <v>1160</v>
      </c>
      <c r="D570" s="16" t="s">
        <v>40</v>
      </c>
      <c r="E570" s="18">
        <v>40</v>
      </c>
      <c r="F570" s="19"/>
      <c r="G570" s="20">
        <f t="shared" si="8"/>
        <v>0</v>
      </c>
    </row>
    <row r="571" spans="1:7" ht="21" customHeight="1" x14ac:dyDescent="0.25">
      <c r="A571" s="15" t="s">
        <v>15</v>
      </c>
      <c r="B571" s="16" t="s">
        <v>1161</v>
      </c>
      <c r="C571" s="17" t="s">
        <v>1162</v>
      </c>
      <c r="D571" s="16" t="s">
        <v>40</v>
      </c>
      <c r="E571" s="18">
        <v>40</v>
      </c>
      <c r="F571" s="19"/>
      <c r="G571" s="20">
        <f t="shared" si="8"/>
        <v>0</v>
      </c>
    </row>
    <row r="572" spans="1:7" ht="9" customHeight="1" x14ac:dyDescent="0.25">
      <c r="A572" s="15" t="s">
        <v>15</v>
      </c>
      <c r="B572" s="16" t="s">
        <v>1163</v>
      </c>
      <c r="C572" s="17" t="s">
        <v>1164</v>
      </c>
      <c r="D572" s="16" t="s">
        <v>40</v>
      </c>
      <c r="E572" s="18">
        <v>4230.59</v>
      </c>
      <c r="F572" s="19"/>
      <c r="G572" s="20">
        <f t="shared" si="8"/>
        <v>0</v>
      </c>
    </row>
    <row r="573" spans="1:7" ht="9" customHeight="1" x14ac:dyDescent="0.25">
      <c r="A573" s="15" t="s">
        <v>15</v>
      </c>
      <c r="B573" s="16" t="s">
        <v>1165</v>
      </c>
      <c r="C573" s="17" t="s">
        <v>1166</v>
      </c>
      <c r="D573" s="16" t="s">
        <v>40</v>
      </c>
      <c r="E573" s="18">
        <v>225</v>
      </c>
      <c r="F573" s="19"/>
      <c r="G573" s="20">
        <f t="shared" si="8"/>
        <v>0</v>
      </c>
    </row>
    <row r="574" spans="1:7" ht="9" customHeight="1" x14ac:dyDescent="0.25">
      <c r="A574" s="15" t="s">
        <v>15</v>
      </c>
      <c r="B574" s="16" t="s">
        <v>1167</v>
      </c>
      <c r="C574" s="17" t="s">
        <v>1168</v>
      </c>
      <c r="D574" s="16" t="s">
        <v>40</v>
      </c>
      <c r="E574" s="18">
        <v>107</v>
      </c>
      <c r="F574" s="19"/>
      <c r="G574" s="20">
        <f t="shared" si="8"/>
        <v>0</v>
      </c>
    </row>
    <row r="575" spans="1:7" ht="18.75" customHeight="1" x14ac:dyDescent="0.25">
      <c r="A575" s="15" t="s">
        <v>15</v>
      </c>
      <c r="B575" s="16" t="s">
        <v>1169</v>
      </c>
      <c r="C575" s="17" t="s">
        <v>1170</v>
      </c>
      <c r="D575" s="16" t="s">
        <v>40</v>
      </c>
      <c r="E575" s="18">
        <v>350</v>
      </c>
      <c r="F575" s="19"/>
      <c r="G575" s="20">
        <f t="shared" si="8"/>
        <v>0</v>
      </c>
    </row>
    <row r="576" spans="1:7" ht="9" customHeight="1" x14ac:dyDescent="0.25">
      <c r="A576" s="15" t="s">
        <v>15</v>
      </c>
      <c r="B576" s="16" t="s">
        <v>1171</v>
      </c>
      <c r="C576" s="17" t="s">
        <v>1172</v>
      </c>
      <c r="D576" s="16" t="s">
        <v>294</v>
      </c>
      <c r="E576" s="18">
        <v>266.41000000000003</v>
      </c>
      <c r="F576" s="19"/>
      <c r="G576" s="20">
        <f t="shared" si="8"/>
        <v>0</v>
      </c>
    </row>
    <row r="577" spans="1:7" ht="18" customHeight="1" x14ac:dyDescent="0.25">
      <c r="A577" s="15" t="s">
        <v>15</v>
      </c>
      <c r="B577" s="16" t="s">
        <v>1173</v>
      </c>
      <c r="C577" s="17" t="s">
        <v>1174</v>
      </c>
      <c r="D577" s="16" t="s">
        <v>617</v>
      </c>
      <c r="E577" s="18">
        <v>2</v>
      </c>
      <c r="F577" s="19"/>
      <c r="G577" s="20">
        <f t="shared" si="8"/>
        <v>0</v>
      </c>
    </row>
    <row r="578" spans="1:7" ht="20.25" customHeight="1" x14ac:dyDescent="0.25">
      <c r="A578" s="15" t="s">
        <v>15</v>
      </c>
      <c r="B578" s="16" t="s">
        <v>1175</v>
      </c>
      <c r="C578" s="17" t="s">
        <v>1176</v>
      </c>
      <c r="D578" s="16" t="s">
        <v>617</v>
      </c>
      <c r="E578" s="18">
        <v>2</v>
      </c>
      <c r="F578" s="19"/>
      <c r="G578" s="20">
        <f t="shared" si="8"/>
        <v>0</v>
      </c>
    </row>
    <row r="579" spans="1:7" ht="18" customHeight="1" x14ac:dyDescent="0.25">
      <c r="A579" s="15" t="s">
        <v>15</v>
      </c>
      <c r="B579" s="16" t="s">
        <v>1177</v>
      </c>
      <c r="C579" s="17" t="s">
        <v>1178</v>
      </c>
      <c r="D579" s="16" t="s">
        <v>18</v>
      </c>
      <c r="E579" s="18">
        <v>2</v>
      </c>
      <c r="F579" s="19"/>
      <c r="G579" s="20">
        <f t="shared" si="8"/>
        <v>0</v>
      </c>
    </row>
    <row r="580" spans="1:7" ht="9" customHeight="1" x14ac:dyDescent="0.25">
      <c r="A580" s="15" t="s">
        <v>15</v>
      </c>
      <c r="B580" s="16" t="s">
        <v>1179</v>
      </c>
      <c r="C580" s="17" t="s">
        <v>1180</v>
      </c>
      <c r="D580" s="16" t="s">
        <v>18</v>
      </c>
      <c r="E580" s="18">
        <v>4</v>
      </c>
      <c r="F580" s="19"/>
      <c r="G580" s="20">
        <f t="shared" si="8"/>
        <v>0</v>
      </c>
    </row>
    <row r="581" spans="1:7" ht="9" customHeight="1" x14ac:dyDescent="0.25">
      <c r="A581" s="15" t="s">
        <v>15</v>
      </c>
      <c r="B581" s="16" t="s">
        <v>1181</v>
      </c>
      <c r="C581" s="17" t="s">
        <v>1182</v>
      </c>
      <c r="D581" s="16" t="s">
        <v>18</v>
      </c>
      <c r="E581" s="18">
        <v>2600</v>
      </c>
      <c r="F581" s="19"/>
      <c r="G581" s="20">
        <f t="shared" ref="G581:G589" si="9">ROUND(E581*F581,2)</f>
        <v>0</v>
      </c>
    </row>
    <row r="582" spans="1:7" ht="9" customHeight="1" x14ac:dyDescent="0.25">
      <c r="A582" s="15" t="s">
        <v>15</v>
      </c>
      <c r="B582" s="16" t="s">
        <v>1183</v>
      </c>
      <c r="C582" s="17" t="s">
        <v>1184</v>
      </c>
      <c r="D582" s="16" t="s">
        <v>18</v>
      </c>
      <c r="E582" s="18">
        <v>2</v>
      </c>
      <c r="F582" s="19"/>
      <c r="G582" s="20">
        <f t="shared" si="9"/>
        <v>0</v>
      </c>
    </row>
    <row r="583" spans="1:7" ht="9.75" customHeight="1" x14ac:dyDescent="0.25">
      <c r="A583" s="15" t="s">
        <v>15</v>
      </c>
      <c r="B583" s="16" t="s">
        <v>1185</v>
      </c>
      <c r="C583" s="17" t="s">
        <v>1186</v>
      </c>
      <c r="D583" s="16" t="s">
        <v>18</v>
      </c>
      <c r="E583" s="18">
        <v>939</v>
      </c>
      <c r="F583" s="19"/>
      <c r="G583" s="20">
        <f t="shared" si="9"/>
        <v>0</v>
      </c>
    </row>
    <row r="584" spans="1:7" ht="9" customHeight="1" x14ac:dyDescent="0.25">
      <c r="A584" s="15" t="s">
        <v>15</v>
      </c>
      <c r="B584" s="16" t="s">
        <v>1187</v>
      </c>
      <c r="C584" s="17" t="s">
        <v>1188</v>
      </c>
      <c r="D584" s="16" t="s">
        <v>18</v>
      </c>
      <c r="E584" s="18">
        <v>21</v>
      </c>
      <c r="F584" s="19"/>
      <c r="G584" s="20">
        <f t="shared" si="9"/>
        <v>0</v>
      </c>
    </row>
    <row r="585" spans="1:7" ht="9" customHeight="1" x14ac:dyDescent="0.25">
      <c r="A585" s="15" t="s">
        <v>15</v>
      </c>
      <c r="B585" s="16" t="s">
        <v>1189</v>
      </c>
      <c r="C585" s="17" t="s">
        <v>1190</v>
      </c>
      <c r="D585" s="16" t="s">
        <v>18</v>
      </c>
      <c r="E585" s="18">
        <v>4</v>
      </c>
      <c r="F585" s="19"/>
      <c r="G585" s="20">
        <f t="shared" si="9"/>
        <v>0</v>
      </c>
    </row>
    <row r="586" spans="1:7" ht="9" customHeight="1" x14ac:dyDescent="0.25">
      <c r="A586" s="15" t="s">
        <v>15</v>
      </c>
      <c r="B586" s="16" t="s">
        <v>1191</v>
      </c>
      <c r="C586" s="17" t="s">
        <v>1192</v>
      </c>
      <c r="D586" s="16" t="s">
        <v>18</v>
      </c>
      <c r="E586" s="18">
        <v>8</v>
      </c>
      <c r="F586" s="19"/>
      <c r="G586" s="20">
        <f t="shared" si="9"/>
        <v>0</v>
      </c>
    </row>
    <row r="587" spans="1:7" ht="15.75" customHeight="1" x14ac:dyDescent="0.25">
      <c r="A587" s="15" t="s">
        <v>15</v>
      </c>
      <c r="B587" s="16" t="s">
        <v>1193</v>
      </c>
      <c r="C587" s="17" t="s">
        <v>1194</v>
      </c>
      <c r="D587" s="16" t="s">
        <v>18</v>
      </c>
      <c r="E587" s="18">
        <v>10</v>
      </c>
      <c r="F587" s="19"/>
      <c r="G587" s="20">
        <f t="shared" si="9"/>
        <v>0</v>
      </c>
    </row>
    <row r="588" spans="1:7" ht="18" customHeight="1" x14ac:dyDescent="0.25">
      <c r="A588" s="15" t="s">
        <v>15</v>
      </c>
      <c r="B588" s="16" t="s">
        <v>1195</v>
      </c>
      <c r="C588" s="17" t="s">
        <v>1196</v>
      </c>
      <c r="D588" s="16" t="s">
        <v>40</v>
      </c>
      <c r="E588" s="18">
        <v>20</v>
      </c>
      <c r="F588" s="19"/>
      <c r="G588" s="20">
        <f t="shared" si="9"/>
        <v>0</v>
      </c>
    </row>
    <row r="589" spans="1:7" ht="21" customHeight="1" x14ac:dyDescent="0.25">
      <c r="A589" s="15" t="s">
        <v>15</v>
      </c>
      <c r="B589" s="16" t="s">
        <v>1197</v>
      </c>
      <c r="C589" s="17" t="s">
        <v>1198</v>
      </c>
      <c r="D589" s="16" t="s">
        <v>40</v>
      </c>
      <c r="E589" s="18">
        <v>20</v>
      </c>
      <c r="F589" s="19"/>
      <c r="G589" s="20">
        <f t="shared" si="9"/>
        <v>0</v>
      </c>
    </row>
    <row r="590" spans="1:7" ht="26.25" customHeight="1" thickBot="1" x14ac:dyDescent="0.3">
      <c r="A590" s="143" t="s">
        <v>1199</v>
      </c>
      <c r="B590" s="143"/>
      <c r="C590" s="143"/>
      <c r="D590" s="143"/>
      <c r="E590" s="144" t="s">
        <v>1200</v>
      </c>
      <c r="F590" s="144"/>
      <c r="G590" s="24">
        <f>SUM(G5:G589)</f>
        <v>0</v>
      </c>
    </row>
    <row r="591" spans="1:7" ht="22.5" customHeight="1" thickBot="1" x14ac:dyDescent="0.3">
      <c r="A591" s="143"/>
      <c r="B591" s="143"/>
      <c r="C591" s="143"/>
      <c r="D591" s="143"/>
      <c r="E591" s="25" t="s">
        <v>1201</v>
      </c>
      <c r="F591" s="26">
        <v>0</v>
      </c>
      <c r="G591" s="27">
        <f>ROUND(G590*F591,2)</f>
        <v>0</v>
      </c>
    </row>
    <row r="592" spans="1:7" ht="27.75" customHeight="1" thickBot="1" x14ac:dyDescent="0.3">
      <c r="A592" s="143"/>
      <c r="B592" s="143"/>
      <c r="C592" s="143"/>
      <c r="D592" s="143"/>
      <c r="E592" s="145" t="s">
        <v>1202</v>
      </c>
      <c r="F592" s="145"/>
      <c r="G592" s="28">
        <f>SUM(G591,G590)</f>
        <v>0</v>
      </c>
    </row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99" customHeight="1" x14ac:dyDescent="0.25"/>
    <row r="598" ht="72" customHeight="1" x14ac:dyDescent="0.25"/>
    <row r="599" ht="54" customHeight="1" x14ac:dyDescent="0.25"/>
    <row r="600" ht="18" customHeight="1" x14ac:dyDescent="0.25"/>
    <row r="601" ht="54" customHeight="1" x14ac:dyDescent="0.25"/>
    <row r="602" ht="135" customHeight="1" x14ac:dyDescent="0.25"/>
    <row r="603" ht="12.75" customHeight="1" x14ac:dyDescent="0.25"/>
    <row r="605" ht="117" customHeight="1" x14ac:dyDescent="0.25"/>
    <row r="606" ht="81" customHeight="1" x14ac:dyDescent="0.25"/>
    <row r="607" ht="72" customHeight="1" x14ac:dyDescent="0.25"/>
    <row r="608" ht="72" customHeight="1" x14ac:dyDescent="0.25"/>
    <row r="609" ht="54" customHeight="1" x14ac:dyDescent="0.25"/>
    <row r="610" ht="36" customHeight="1" x14ac:dyDescent="0.25"/>
    <row r="611" ht="45" customHeight="1" x14ac:dyDescent="0.25"/>
    <row r="612" ht="45" customHeight="1" x14ac:dyDescent="0.25"/>
    <row r="613" ht="27" customHeight="1" x14ac:dyDescent="0.25"/>
    <row r="614" ht="45" customHeight="1" x14ac:dyDescent="0.25"/>
    <row r="615" ht="117" customHeight="1" x14ac:dyDescent="0.25"/>
    <row r="616" ht="12.75" customHeight="1" x14ac:dyDescent="0.25"/>
    <row r="617" ht="36" customHeight="1" x14ac:dyDescent="0.25"/>
    <row r="618" ht="54" customHeight="1" x14ac:dyDescent="0.25"/>
    <row r="619" ht="27" customHeight="1" x14ac:dyDescent="0.25"/>
    <row r="620" ht="63" customHeight="1" x14ac:dyDescent="0.25"/>
    <row r="621" ht="45" customHeight="1" x14ac:dyDescent="0.25"/>
    <row r="622" ht="72" customHeight="1" x14ac:dyDescent="0.25"/>
    <row r="623" ht="27" customHeight="1" x14ac:dyDescent="0.25"/>
    <row r="624" ht="81" customHeight="1" x14ac:dyDescent="0.25"/>
    <row r="625" ht="27" customHeight="1" x14ac:dyDescent="0.25"/>
    <row r="626" ht="81" customHeight="1" x14ac:dyDescent="0.25"/>
    <row r="627" ht="81" customHeight="1" x14ac:dyDescent="0.25"/>
    <row r="628" ht="81" customHeight="1" x14ac:dyDescent="0.25"/>
    <row r="629" ht="72" customHeight="1" x14ac:dyDescent="0.25"/>
    <row r="630" ht="72" customHeight="1" x14ac:dyDescent="0.25"/>
    <row r="631" ht="72" customHeight="1" x14ac:dyDescent="0.25"/>
    <row r="632" ht="72" customHeight="1" x14ac:dyDescent="0.25"/>
    <row r="633" ht="72" customHeight="1" x14ac:dyDescent="0.25"/>
    <row r="634" ht="72" customHeight="1" x14ac:dyDescent="0.25"/>
    <row r="635" ht="72" customHeight="1" x14ac:dyDescent="0.25"/>
    <row r="636" ht="72" customHeight="1" x14ac:dyDescent="0.25"/>
    <row r="637" ht="54" customHeight="1" x14ac:dyDescent="0.25"/>
    <row r="638" ht="63" customHeight="1" x14ac:dyDescent="0.25"/>
    <row r="639" ht="36" customHeight="1" x14ac:dyDescent="0.25"/>
    <row r="640" ht="45" customHeight="1" x14ac:dyDescent="0.25"/>
    <row r="641" ht="27" customHeight="1" x14ac:dyDescent="0.25"/>
    <row r="642" ht="12.75" customHeight="1" x14ac:dyDescent="0.25"/>
    <row r="643" ht="72" customHeight="1" x14ac:dyDescent="0.25"/>
    <row r="644" ht="63" customHeight="1" x14ac:dyDescent="0.25"/>
    <row r="645" ht="45" customHeight="1" x14ac:dyDescent="0.25"/>
    <row r="646" ht="72" customHeight="1" x14ac:dyDescent="0.25"/>
    <row r="647" ht="72" customHeight="1" x14ac:dyDescent="0.25"/>
    <row r="648" ht="27" customHeight="1" x14ac:dyDescent="0.25"/>
    <row r="649" ht="72" customHeight="1" x14ac:dyDescent="0.25"/>
    <row r="650" ht="45" customHeight="1" x14ac:dyDescent="0.25"/>
    <row r="651" ht="63" customHeight="1" x14ac:dyDescent="0.25"/>
    <row r="652" ht="36" customHeight="1" x14ac:dyDescent="0.25"/>
    <row r="653" ht="12.75" customHeight="1" x14ac:dyDescent="0.25"/>
    <row r="655" ht="27" customHeight="1" x14ac:dyDescent="0.25"/>
    <row r="656" ht="63" customHeight="1" x14ac:dyDescent="0.25"/>
    <row r="657" ht="36" customHeight="1" x14ac:dyDescent="0.25"/>
    <row r="658" ht="27" customHeight="1" x14ac:dyDescent="0.25"/>
    <row r="659" ht="12.75" customHeight="1" x14ac:dyDescent="0.25"/>
    <row r="660" ht="108" customHeight="1" x14ac:dyDescent="0.25"/>
    <row r="661" ht="63" customHeight="1" x14ac:dyDescent="0.25"/>
    <row r="662" ht="180" customHeight="1" x14ac:dyDescent="0.25"/>
    <row r="663" ht="189" customHeight="1" x14ac:dyDescent="0.25"/>
    <row r="664" ht="108" customHeight="1" x14ac:dyDescent="0.25"/>
    <row r="665" ht="135" customHeight="1" x14ac:dyDescent="0.25"/>
    <row r="666" ht="12.75" customHeight="1" x14ac:dyDescent="0.25"/>
    <row r="668" ht="117" customHeight="1" x14ac:dyDescent="0.25"/>
    <row r="669" ht="81" customHeight="1" x14ac:dyDescent="0.25"/>
    <row r="670" ht="72" customHeight="1" x14ac:dyDescent="0.25"/>
    <row r="671" ht="72" customHeight="1" x14ac:dyDescent="0.25"/>
    <row r="672" ht="54" customHeight="1" x14ac:dyDescent="0.25"/>
    <row r="673" ht="36" customHeight="1" x14ac:dyDescent="0.25"/>
    <row r="674" ht="45" customHeight="1" x14ac:dyDescent="0.25"/>
    <row r="675" ht="45" customHeight="1" x14ac:dyDescent="0.25"/>
    <row r="676" ht="27" customHeight="1" x14ac:dyDescent="0.25"/>
    <row r="677" ht="45" customHeight="1" x14ac:dyDescent="0.25"/>
    <row r="678" ht="117" customHeight="1" x14ac:dyDescent="0.25"/>
    <row r="679" ht="12.75" customHeight="1" x14ac:dyDescent="0.25"/>
    <row r="680" ht="36" customHeight="1" x14ac:dyDescent="0.25"/>
    <row r="681" ht="54" customHeight="1" x14ac:dyDescent="0.25"/>
    <row r="682" ht="27" customHeight="1" x14ac:dyDescent="0.25"/>
    <row r="683" ht="63" customHeight="1" x14ac:dyDescent="0.25"/>
    <row r="684" ht="45" customHeight="1" x14ac:dyDescent="0.25"/>
    <row r="685" ht="72" customHeight="1" x14ac:dyDescent="0.25"/>
    <row r="686" ht="27" customHeight="1" x14ac:dyDescent="0.25"/>
    <row r="687" ht="81" customHeight="1" x14ac:dyDescent="0.25"/>
    <row r="688" ht="27" customHeight="1" x14ac:dyDescent="0.25"/>
    <row r="689" ht="81" customHeight="1" x14ac:dyDescent="0.25"/>
    <row r="690" ht="81" customHeight="1" x14ac:dyDescent="0.25"/>
    <row r="691" ht="81" customHeight="1" x14ac:dyDescent="0.25"/>
    <row r="692" ht="72" customHeight="1" x14ac:dyDescent="0.25"/>
    <row r="693" ht="72" customHeight="1" x14ac:dyDescent="0.25"/>
    <row r="694" ht="72" customHeight="1" x14ac:dyDescent="0.25"/>
    <row r="695" ht="72" customHeight="1" x14ac:dyDescent="0.25"/>
    <row r="696" ht="72" customHeight="1" x14ac:dyDescent="0.25"/>
    <row r="697" ht="72" customHeight="1" x14ac:dyDescent="0.25"/>
    <row r="698" ht="72" customHeight="1" x14ac:dyDescent="0.25"/>
    <row r="699" ht="72" customHeight="1" x14ac:dyDescent="0.25"/>
    <row r="700" ht="54" customHeight="1" x14ac:dyDescent="0.25"/>
    <row r="701" ht="63" customHeight="1" x14ac:dyDescent="0.25"/>
    <row r="702" ht="36" customHeight="1" x14ac:dyDescent="0.25"/>
    <row r="703" ht="45" customHeight="1" x14ac:dyDescent="0.25"/>
    <row r="704" ht="27" customHeight="1" x14ac:dyDescent="0.25"/>
    <row r="705" ht="12.75" customHeight="1" x14ac:dyDescent="0.25"/>
    <row r="706" ht="12.75" customHeight="1" x14ac:dyDescent="0.25"/>
    <row r="707" ht="45" customHeight="1" x14ac:dyDescent="0.25"/>
    <row r="708" ht="81" customHeight="1" x14ac:dyDescent="0.25"/>
    <row r="709" ht="54" customHeight="1" x14ac:dyDescent="0.25"/>
    <row r="710" ht="72" customHeight="1" x14ac:dyDescent="0.25"/>
    <row r="711" ht="81" customHeight="1" x14ac:dyDescent="0.25"/>
    <row r="712" ht="117" customHeight="1" x14ac:dyDescent="0.25"/>
    <row r="713" ht="45" customHeight="1" x14ac:dyDescent="0.25"/>
    <row r="714" ht="63" customHeight="1" x14ac:dyDescent="0.25"/>
    <row r="715" ht="81" customHeight="1" x14ac:dyDescent="0.25"/>
    <row r="716" ht="63" customHeight="1" x14ac:dyDescent="0.25"/>
    <row r="717" ht="63" customHeight="1" x14ac:dyDescent="0.25"/>
    <row r="718" ht="45" customHeight="1" x14ac:dyDescent="0.25"/>
    <row r="719" ht="45" customHeight="1" x14ac:dyDescent="0.25"/>
    <row r="720" ht="81" customHeight="1" x14ac:dyDescent="0.25"/>
    <row r="721" ht="135" customHeight="1" x14ac:dyDescent="0.25"/>
    <row r="722" ht="54" customHeight="1" x14ac:dyDescent="0.25"/>
    <row r="723" ht="27" customHeight="1" x14ac:dyDescent="0.25"/>
    <row r="724" ht="54" customHeight="1" x14ac:dyDescent="0.25"/>
    <row r="725" ht="72" customHeight="1" x14ac:dyDescent="0.25"/>
    <row r="726" ht="63" customHeight="1" x14ac:dyDescent="0.25"/>
    <row r="727" ht="45" customHeight="1" x14ac:dyDescent="0.25"/>
    <row r="728" ht="54" customHeight="1" x14ac:dyDescent="0.25"/>
    <row r="729" ht="72" customHeight="1" x14ac:dyDescent="0.25"/>
    <row r="730" ht="36" customHeight="1" x14ac:dyDescent="0.25"/>
    <row r="731" ht="81" customHeight="1" x14ac:dyDescent="0.25"/>
    <row r="732" ht="27" customHeight="1" x14ac:dyDescent="0.25"/>
    <row r="734" ht="45" customHeight="1" x14ac:dyDescent="0.25"/>
    <row r="735" ht="63" customHeight="1" x14ac:dyDescent="0.25"/>
    <row r="736" ht="45" customHeight="1" x14ac:dyDescent="0.25"/>
    <row r="737" ht="90" customHeight="1" x14ac:dyDescent="0.25"/>
    <row r="738" ht="45" customHeight="1" x14ac:dyDescent="0.25"/>
    <row r="739" ht="72" customHeight="1" x14ac:dyDescent="0.25"/>
    <row r="740" ht="36" customHeight="1" x14ac:dyDescent="0.25"/>
    <row r="741" ht="45" customHeight="1" x14ac:dyDescent="0.25"/>
    <row r="742" ht="63" customHeight="1" x14ac:dyDescent="0.25"/>
    <row r="743" ht="63" customHeight="1" x14ac:dyDescent="0.25"/>
    <row r="744" ht="135" customHeight="1" x14ac:dyDescent="0.25"/>
    <row r="746" ht="18" customHeight="1" x14ac:dyDescent="0.25"/>
    <row r="747" ht="135" customHeight="1" x14ac:dyDescent="0.25"/>
    <row r="748" ht="45" customHeight="1" x14ac:dyDescent="0.25"/>
    <row r="749" ht="36" customHeight="1" x14ac:dyDescent="0.25"/>
    <row r="750" ht="63" customHeight="1" x14ac:dyDescent="0.25"/>
    <row r="751" ht="72" customHeight="1" x14ac:dyDescent="0.25"/>
    <row r="752" ht="90" customHeight="1" x14ac:dyDescent="0.25"/>
    <row r="753" ht="63" customHeight="1" x14ac:dyDescent="0.25"/>
    <row r="754" ht="54" customHeight="1" x14ac:dyDescent="0.25"/>
    <row r="755" ht="63" customHeight="1" x14ac:dyDescent="0.25"/>
    <row r="756" ht="45" customHeight="1" x14ac:dyDescent="0.25"/>
    <row r="757" ht="72" customHeight="1" x14ac:dyDescent="0.25"/>
    <row r="758" ht="36" customHeight="1" x14ac:dyDescent="0.25"/>
    <row r="759" ht="36" customHeight="1" x14ac:dyDescent="0.25"/>
    <row r="760" ht="36" customHeight="1" x14ac:dyDescent="0.25"/>
    <row r="761" ht="36" customHeight="1" x14ac:dyDescent="0.25"/>
    <row r="762" ht="36" customHeight="1" x14ac:dyDescent="0.25"/>
    <row r="763" ht="108" customHeight="1" x14ac:dyDescent="0.25"/>
    <row r="764" ht="72" customHeight="1" x14ac:dyDescent="0.25"/>
    <row r="765" ht="36" customHeight="1" x14ac:dyDescent="0.25"/>
    <row r="766" ht="36" customHeight="1" x14ac:dyDescent="0.25"/>
    <row r="767" ht="27" customHeight="1" x14ac:dyDescent="0.25"/>
    <row r="768" ht="72" customHeight="1" x14ac:dyDescent="0.25"/>
    <row r="769" ht="81" customHeight="1" x14ac:dyDescent="0.25"/>
    <row r="770" ht="90" customHeight="1" x14ac:dyDescent="0.25"/>
    <row r="771" ht="90" customHeight="1" x14ac:dyDescent="0.25"/>
    <row r="772" ht="63" customHeight="1" x14ac:dyDescent="0.25"/>
    <row r="773" ht="54" customHeight="1" x14ac:dyDescent="0.25"/>
    <row r="774" ht="45" customHeight="1" x14ac:dyDescent="0.25"/>
    <row r="775" ht="12.75" customHeight="1" x14ac:dyDescent="0.25"/>
    <row r="776" ht="36" customHeight="1" x14ac:dyDescent="0.25"/>
    <row r="777" ht="54" customHeight="1" x14ac:dyDescent="0.25"/>
    <row r="778" ht="63" customHeight="1" x14ac:dyDescent="0.25"/>
    <row r="779" ht="63" customHeight="1" x14ac:dyDescent="0.25"/>
    <row r="780" ht="135" customHeight="1" x14ac:dyDescent="0.25"/>
    <row r="781" ht="81" customHeight="1" x14ac:dyDescent="0.25"/>
    <row r="782" ht="108" customHeight="1" x14ac:dyDescent="0.25"/>
    <row r="783" ht="189" customHeight="1" x14ac:dyDescent="0.25"/>
    <row r="784" ht="45" customHeight="1" x14ac:dyDescent="0.25"/>
    <row r="785" ht="90" customHeight="1" x14ac:dyDescent="0.25"/>
    <row r="786" ht="216" customHeight="1" x14ac:dyDescent="0.25"/>
    <row r="787" ht="216" customHeight="1" x14ac:dyDescent="0.25"/>
    <row r="788" ht="12.75" customHeight="1" x14ac:dyDescent="0.25"/>
    <row r="789" ht="99" customHeight="1" x14ac:dyDescent="0.25"/>
    <row r="790" ht="63" customHeight="1" x14ac:dyDescent="0.25"/>
    <row r="791" ht="45" customHeight="1" x14ac:dyDescent="0.25"/>
    <row r="792" ht="81" customHeight="1" x14ac:dyDescent="0.25"/>
    <row r="793" ht="135" customHeight="1" x14ac:dyDescent="0.25"/>
    <row r="794" ht="54" customHeight="1" x14ac:dyDescent="0.25"/>
    <row r="796" ht="18" customHeight="1" x14ac:dyDescent="0.25"/>
    <row r="797" ht="45" customHeight="1" x14ac:dyDescent="0.25"/>
    <row r="798" ht="54" customHeight="1" x14ac:dyDescent="0.25"/>
    <row r="799" ht="36" customHeight="1" x14ac:dyDescent="0.25"/>
    <row r="800" ht="36" customHeight="1" x14ac:dyDescent="0.25"/>
    <row r="801" ht="63" customHeight="1" x14ac:dyDescent="0.25"/>
    <row r="802" ht="108" customHeight="1" x14ac:dyDescent="0.25"/>
    <row r="803" ht="90" customHeight="1" x14ac:dyDescent="0.25"/>
    <row r="804" ht="90" customHeight="1" x14ac:dyDescent="0.25"/>
    <row r="805" ht="90" customHeight="1" x14ac:dyDescent="0.25"/>
    <row r="806" ht="27" customHeight="1" x14ac:dyDescent="0.25"/>
    <row r="807" ht="27" customHeight="1" x14ac:dyDescent="0.25"/>
    <row r="808" ht="54" customHeight="1" x14ac:dyDescent="0.25"/>
    <row r="809" ht="63" customHeight="1" x14ac:dyDescent="0.25"/>
    <row r="810" ht="45" customHeight="1" x14ac:dyDescent="0.25"/>
    <row r="811" ht="12.75" customHeight="1" x14ac:dyDescent="0.25"/>
    <row r="812" ht="36" customHeight="1" x14ac:dyDescent="0.25"/>
    <row r="813" ht="63" customHeight="1" x14ac:dyDescent="0.25"/>
    <row r="814" ht="135" customHeight="1" x14ac:dyDescent="0.25"/>
    <row r="815" ht="81" customHeight="1" x14ac:dyDescent="0.25"/>
    <row r="816" ht="45" customHeight="1" x14ac:dyDescent="0.25"/>
    <row r="817" ht="54" customHeight="1" x14ac:dyDescent="0.25"/>
    <row r="818" ht="72" customHeight="1" x14ac:dyDescent="0.25"/>
    <row r="819" ht="90" customHeight="1" x14ac:dyDescent="0.25"/>
    <row r="820" ht="54" customHeight="1" x14ac:dyDescent="0.25"/>
    <row r="821" ht="63" customHeight="1" x14ac:dyDescent="0.25"/>
    <row r="822" ht="45" customHeight="1" x14ac:dyDescent="0.25"/>
    <row r="823" ht="12.75" customHeight="1" x14ac:dyDescent="0.25"/>
    <row r="825" ht="117" customHeight="1" x14ac:dyDescent="0.25"/>
    <row r="826" ht="117" customHeight="1" x14ac:dyDescent="0.25"/>
    <row r="827" ht="81" customHeight="1" x14ac:dyDescent="0.25"/>
    <row r="828" ht="72" customHeight="1" x14ac:dyDescent="0.25"/>
    <row r="829" ht="72" customHeight="1" x14ac:dyDescent="0.25"/>
    <row r="830" ht="54" customHeight="1" x14ac:dyDescent="0.25"/>
    <row r="831" ht="36" customHeight="1" x14ac:dyDescent="0.25"/>
    <row r="832" ht="45" customHeight="1" x14ac:dyDescent="0.25"/>
    <row r="833" ht="45" customHeight="1" x14ac:dyDescent="0.25"/>
    <row r="834" ht="27" customHeight="1" x14ac:dyDescent="0.25"/>
    <row r="835" ht="45" customHeight="1" x14ac:dyDescent="0.25"/>
    <row r="836" ht="117" customHeight="1" x14ac:dyDescent="0.25"/>
    <row r="837" ht="12.75" customHeight="1" x14ac:dyDescent="0.25"/>
    <row r="838" ht="36" customHeight="1" x14ac:dyDescent="0.25"/>
    <row r="839" ht="54" customHeight="1" x14ac:dyDescent="0.25"/>
    <row r="840" ht="27" customHeight="1" x14ac:dyDescent="0.25"/>
    <row r="841" ht="63" customHeight="1" x14ac:dyDescent="0.25"/>
    <row r="842" ht="45" customHeight="1" x14ac:dyDescent="0.25"/>
    <row r="843" ht="72" customHeight="1" x14ac:dyDescent="0.25"/>
    <row r="844" ht="27" customHeight="1" x14ac:dyDescent="0.25"/>
    <row r="845" ht="81" customHeight="1" x14ac:dyDescent="0.25"/>
    <row r="846" ht="27" customHeight="1" x14ac:dyDescent="0.25"/>
    <row r="847" ht="81" customHeight="1" x14ac:dyDescent="0.25"/>
    <row r="848" ht="81" customHeight="1" x14ac:dyDescent="0.25"/>
    <row r="849" ht="81" customHeight="1" x14ac:dyDescent="0.25"/>
    <row r="850" ht="81" customHeight="1" x14ac:dyDescent="0.25"/>
    <row r="851" ht="72" customHeight="1" x14ac:dyDescent="0.25"/>
    <row r="852" ht="54" customHeight="1" x14ac:dyDescent="0.25"/>
    <row r="853" ht="27" customHeight="1" x14ac:dyDescent="0.25"/>
    <row r="854" ht="63" customHeight="1" x14ac:dyDescent="0.25"/>
    <row r="855" ht="72" customHeight="1" x14ac:dyDescent="0.25"/>
    <row r="856" ht="117" customHeight="1" x14ac:dyDescent="0.25"/>
    <row r="857" ht="72" customHeight="1" x14ac:dyDescent="0.25"/>
    <row r="858" ht="72" customHeight="1" x14ac:dyDescent="0.25"/>
    <row r="859" ht="72" customHeight="1" x14ac:dyDescent="0.25"/>
    <row r="860" ht="72" customHeight="1" x14ac:dyDescent="0.25"/>
    <row r="861" ht="72" customHeight="1" x14ac:dyDescent="0.25"/>
    <row r="862" ht="72" customHeight="1" x14ac:dyDescent="0.25"/>
    <row r="863" ht="72" customHeight="1" x14ac:dyDescent="0.25"/>
    <row r="864" ht="72" customHeight="1" x14ac:dyDescent="0.25"/>
    <row r="865" ht="54" customHeight="1" x14ac:dyDescent="0.25"/>
    <row r="866" ht="63" customHeight="1" x14ac:dyDescent="0.25"/>
    <row r="867" ht="63" customHeight="1" x14ac:dyDescent="0.25"/>
    <row r="868" ht="81" customHeight="1" x14ac:dyDescent="0.25"/>
    <row r="869" ht="36" customHeight="1" x14ac:dyDescent="0.25"/>
    <row r="870" ht="45" customHeight="1" x14ac:dyDescent="0.25"/>
    <row r="871" ht="27" customHeight="1" x14ac:dyDescent="0.25"/>
    <row r="872" ht="12.75" customHeight="1" x14ac:dyDescent="0.25"/>
    <row r="873" ht="72" customHeight="1" x14ac:dyDescent="0.25"/>
    <row r="874" ht="63" customHeight="1" x14ac:dyDescent="0.25"/>
    <row r="875" ht="45" customHeight="1" x14ac:dyDescent="0.25"/>
    <row r="876" ht="72" customHeight="1" x14ac:dyDescent="0.25"/>
    <row r="877" ht="72" customHeight="1" x14ac:dyDescent="0.25"/>
    <row r="878" ht="27" customHeight="1" x14ac:dyDescent="0.25"/>
    <row r="879" ht="72" customHeight="1" x14ac:dyDescent="0.25"/>
    <row r="880" ht="45" customHeight="1" x14ac:dyDescent="0.25"/>
    <row r="881" ht="63" customHeight="1" x14ac:dyDescent="0.25"/>
    <row r="882" ht="12.75" customHeight="1" x14ac:dyDescent="0.25"/>
    <row r="883" ht="108" customHeight="1" x14ac:dyDescent="0.25"/>
    <row r="884" ht="108" customHeight="1" x14ac:dyDescent="0.25"/>
    <row r="885" ht="36" customHeight="1" x14ac:dyDescent="0.25"/>
    <row r="886" ht="63" customHeight="1" x14ac:dyDescent="0.25"/>
    <row r="887" ht="12.75" customHeight="1" x14ac:dyDescent="0.25"/>
    <row r="888" ht="27" customHeight="1" x14ac:dyDescent="0.25"/>
    <row r="889" ht="12.75" customHeight="1" x14ac:dyDescent="0.25"/>
    <row r="890" ht="12.75" customHeight="1" x14ac:dyDescent="0.25"/>
    <row r="891" ht="81" customHeight="1" x14ac:dyDescent="0.25"/>
    <row r="892" ht="144" customHeight="1" x14ac:dyDescent="0.25"/>
    <row r="893" ht="36" customHeight="1" x14ac:dyDescent="0.25"/>
    <row r="894" ht="12.75" customHeight="1" x14ac:dyDescent="0.25"/>
    <row r="895" ht="72" customHeight="1" x14ac:dyDescent="0.25"/>
    <row r="896" ht="54" customHeight="1" x14ac:dyDescent="0.25"/>
    <row r="897" ht="45" customHeight="1" x14ac:dyDescent="0.25"/>
    <row r="898" ht="45" customHeight="1" x14ac:dyDescent="0.25"/>
    <row r="899" ht="54" customHeight="1" x14ac:dyDescent="0.25"/>
    <row r="900" ht="72" customHeight="1" x14ac:dyDescent="0.25"/>
    <row r="901" ht="72" customHeight="1" x14ac:dyDescent="0.25"/>
    <row r="902" ht="63" customHeight="1" x14ac:dyDescent="0.25"/>
    <row r="903" ht="27" customHeight="1" x14ac:dyDescent="0.25"/>
    <row r="904" ht="90" customHeight="1" x14ac:dyDescent="0.25"/>
    <row r="905" ht="63" customHeight="1" x14ac:dyDescent="0.25"/>
    <row r="906" ht="12.75" customHeight="1" x14ac:dyDescent="0.25"/>
    <row r="907" ht="108" customHeight="1" x14ac:dyDescent="0.25"/>
    <row r="908" ht="45" customHeight="1" x14ac:dyDescent="0.25"/>
    <row r="909" ht="54" customHeight="1" x14ac:dyDescent="0.25"/>
    <row r="910" ht="45" customHeight="1" x14ac:dyDescent="0.25"/>
    <row r="911" ht="72" customHeight="1" x14ac:dyDescent="0.25"/>
    <row r="912" ht="12.75" customHeight="1" x14ac:dyDescent="0.25"/>
    <row r="913" ht="99" customHeight="1" x14ac:dyDescent="0.25"/>
    <row r="914" ht="63" customHeight="1" x14ac:dyDescent="0.25"/>
    <row r="915" ht="72" customHeight="1" x14ac:dyDescent="0.25"/>
    <row r="916" ht="81" customHeight="1" x14ac:dyDescent="0.25"/>
    <row r="918" ht="45" customHeight="1" x14ac:dyDescent="0.25"/>
    <row r="919" ht="81" customHeight="1" x14ac:dyDescent="0.25"/>
    <row r="920" ht="36" customHeight="1" x14ac:dyDescent="0.25"/>
    <row r="921" ht="45" customHeight="1" x14ac:dyDescent="0.25"/>
    <row r="922" ht="180" customHeight="1" x14ac:dyDescent="0.25"/>
    <row r="923" ht="189" customHeight="1" x14ac:dyDescent="0.25"/>
    <row r="924" ht="135" customHeight="1" x14ac:dyDescent="0.25"/>
    <row r="925" ht="45" customHeight="1" x14ac:dyDescent="0.25"/>
    <row r="926" ht="54" customHeight="1" x14ac:dyDescent="0.25"/>
    <row r="927" ht="36" customHeight="1" x14ac:dyDescent="0.25"/>
    <row r="928" ht="27" customHeight="1" x14ac:dyDescent="0.25"/>
    <row r="929" ht="90" customHeight="1" x14ac:dyDescent="0.25"/>
    <row r="930" ht="63" customHeight="1" x14ac:dyDescent="0.25"/>
    <row r="931" ht="54" customHeight="1" x14ac:dyDescent="0.25"/>
    <row r="933" ht="36" customHeight="1" x14ac:dyDescent="0.25"/>
    <row r="934" ht="45" customHeight="1" x14ac:dyDescent="0.25"/>
    <row r="935" ht="36" customHeight="1" x14ac:dyDescent="0.25"/>
    <row r="936" ht="63" customHeight="1" x14ac:dyDescent="0.25"/>
    <row r="937" ht="54" customHeight="1" x14ac:dyDescent="0.25"/>
    <row r="938" ht="12.75" customHeight="1" x14ac:dyDescent="0.25"/>
    <row r="939" ht="72" customHeight="1" x14ac:dyDescent="0.25"/>
    <row r="940" ht="72" customHeight="1" x14ac:dyDescent="0.25"/>
    <row r="941" ht="36" customHeight="1" x14ac:dyDescent="0.25"/>
    <row r="942" ht="54" customHeight="1" x14ac:dyDescent="0.25"/>
    <row r="943" ht="72" customHeight="1" x14ac:dyDescent="0.25"/>
    <row r="944" ht="36" customHeight="1" x14ac:dyDescent="0.25"/>
    <row r="945" ht="18" customHeight="1" x14ac:dyDescent="0.25"/>
    <row r="946" ht="45" customHeight="1" x14ac:dyDescent="0.25"/>
    <row r="947" ht="72" customHeight="1" x14ac:dyDescent="0.25"/>
    <row r="948" ht="135" customHeight="1" x14ac:dyDescent="0.25"/>
    <row r="949" ht="12.75" customHeight="1" x14ac:dyDescent="0.25"/>
    <row r="950" ht="27" customHeight="1" x14ac:dyDescent="0.25"/>
    <row r="951" ht="81" customHeight="1" x14ac:dyDescent="0.25"/>
    <row r="952" ht="27" customHeight="1" x14ac:dyDescent="0.25"/>
    <row r="954" ht="81" customHeight="1" x14ac:dyDescent="0.25"/>
    <row r="955" ht="63" customHeight="1" x14ac:dyDescent="0.25"/>
    <row r="957" ht="12.75" customHeight="1" x14ac:dyDescent="0.25"/>
    <row r="958" ht="12.75" customHeight="1" x14ac:dyDescent="0.25"/>
    <row r="959" ht="12.75" customHeight="1" x14ac:dyDescent="0.25"/>
    <row r="960" ht="81" customHeight="1" x14ac:dyDescent="0.25"/>
    <row r="961" ht="45" customHeight="1" x14ac:dyDescent="0.25"/>
    <row r="962" ht="63" customHeight="1" x14ac:dyDescent="0.25"/>
    <row r="963" ht="63" customHeight="1" x14ac:dyDescent="0.25"/>
    <row r="964" ht="45" customHeight="1" x14ac:dyDescent="0.25"/>
    <row r="965" ht="36" customHeight="1" x14ac:dyDescent="0.25"/>
    <row r="966" ht="45" customHeight="1" x14ac:dyDescent="0.25"/>
    <row r="967" ht="81" customHeight="1" x14ac:dyDescent="0.25"/>
    <row r="968" ht="45" customHeight="1" x14ac:dyDescent="0.25"/>
    <row r="969" ht="63" customHeight="1" x14ac:dyDescent="0.25"/>
    <row r="970" ht="36" customHeight="1" x14ac:dyDescent="0.25"/>
    <row r="971" ht="81" customHeight="1" x14ac:dyDescent="0.25"/>
    <row r="972" ht="45" customHeight="1" x14ac:dyDescent="0.25"/>
    <row r="973" ht="72" customHeight="1" x14ac:dyDescent="0.25"/>
    <row r="974" ht="72" customHeight="1" x14ac:dyDescent="0.25"/>
    <row r="975" ht="12.75" customHeight="1" x14ac:dyDescent="0.25"/>
    <row r="976" ht="90" customHeight="1" x14ac:dyDescent="0.25"/>
    <row r="977" ht="72" customHeight="1" x14ac:dyDescent="0.25"/>
    <row r="978" ht="45" customHeight="1" x14ac:dyDescent="0.25"/>
    <row r="979" ht="18" customHeight="1" x14ac:dyDescent="0.25"/>
    <row r="980" ht="27" customHeight="1" x14ac:dyDescent="0.25"/>
    <row r="981" ht="27" customHeight="1" x14ac:dyDescent="0.25"/>
    <row r="982" ht="18" customHeight="1" x14ac:dyDescent="0.25"/>
    <row r="983" ht="36" customHeight="1" x14ac:dyDescent="0.25"/>
    <row r="984" ht="27" customHeight="1" x14ac:dyDescent="0.25"/>
    <row r="985" ht="45" customHeight="1" x14ac:dyDescent="0.25"/>
    <row r="986" ht="54" customHeight="1" x14ac:dyDescent="0.25"/>
    <row r="987" ht="54" customHeight="1" x14ac:dyDescent="0.25"/>
    <row r="988" ht="63" customHeight="1" x14ac:dyDescent="0.25"/>
    <row r="989" ht="54" customHeight="1" x14ac:dyDescent="0.25"/>
    <row r="990" ht="63" customHeight="1" x14ac:dyDescent="0.25"/>
    <row r="991" ht="135" customHeight="1" x14ac:dyDescent="0.25"/>
    <row r="992" ht="90" customHeight="1" x14ac:dyDescent="0.25"/>
    <row r="993" ht="63" customHeight="1" x14ac:dyDescent="0.25"/>
    <row r="994" ht="45" customHeight="1" x14ac:dyDescent="0.25"/>
    <row r="995" ht="27" customHeight="1" x14ac:dyDescent="0.25"/>
    <row r="996" ht="27" customHeight="1" x14ac:dyDescent="0.25"/>
    <row r="997" ht="63" customHeight="1" x14ac:dyDescent="0.25"/>
    <row r="998" ht="12.75" customHeight="1" x14ac:dyDescent="0.25"/>
    <row r="999" ht="12.75" customHeight="1" x14ac:dyDescent="0.25"/>
    <row r="1000" ht="81" customHeight="1" x14ac:dyDescent="0.25"/>
    <row r="1001" ht="45" customHeight="1" x14ac:dyDescent="0.25"/>
    <row r="1002" ht="45" customHeight="1" x14ac:dyDescent="0.25"/>
    <row r="1003" ht="36" customHeight="1" x14ac:dyDescent="0.25"/>
    <row r="1004" ht="45" customHeight="1" x14ac:dyDescent="0.25"/>
    <row r="1005" ht="81" customHeight="1" x14ac:dyDescent="0.25"/>
    <row r="1006" ht="81" customHeight="1" x14ac:dyDescent="0.25"/>
    <row r="1007" ht="45" customHeight="1" x14ac:dyDescent="0.25"/>
    <row r="1008" ht="72" customHeight="1" x14ac:dyDescent="0.25"/>
    <row r="1009" ht="72" customHeight="1" x14ac:dyDescent="0.25"/>
    <row r="1010" ht="12.75" customHeight="1" x14ac:dyDescent="0.25"/>
    <row r="1011" ht="72" customHeight="1" x14ac:dyDescent="0.25"/>
    <row r="1012" ht="45" customHeight="1" x14ac:dyDescent="0.25"/>
    <row r="1013" ht="18" customHeight="1" x14ac:dyDescent="0.25"/>
    <row r="1014" ht="27" customHeight="1" x14ac:dyDescent="0.25"/>
    <row r="1015" ht="27" customHeight="1" x14ac:dyDescent="0.25"/>
    <row r="1016" ht="18" customHeight="1" x14ac:dyDescent="0.25"/>
    <row r="1017" ht="36" customHeight="1" x14ac:dyDescent="0.25"/>
    <row r="1018" ht="27" customHeight="1" x14ac:dyDescent="0.25"/>
    <row r="1019" ht="45" customHeight="1" x14ac:dyDescent="0.25"/>
    <row r="1020" ht="54" customHeight="1" x14ac:dyDescent="0.25"/>
    <row r="1021" ht="54" customHeight="1" x14ac:dyDescent="0.25"/>
    <row r="1022" ht="63" customHeight="1" x14ac:dyDescent="0.25"/>
    <row r="1023" ht="54" customHeight="1" x14ac:dyDescent="0.25"/>
    <row r="1024" ht="63" customHeight="1" x14ac:dyDescent="0.25"/>
    <row r="1025" ht="90" customHeight="1" x14ac:dyDescent="0.25"/>
    <row r="1026" ht="12.75" customHeight="1" x14ac:dyDescent="0.25"/>
    <row r="1027" ht="12.75" customHeight="1" x14ac:dyDescent="0.25"/>
    <row r="1028" ht="81" customHeight="1" x14ac:dyDescent="0.25"/>
    <row r="1029" ht="45" customHeight="1" x14ac:dyDescent="0.25"/>
    <row r="1030" ht="63" customHeight="1" x14ac:dyDescent="0.25"/>
    <row r="1031" ht="63" customHeight="1" x14ac:dyDescent="0.25"/>
    <row r="1032" ht="45" customHeight="1" x14ac:dyDescent="0.25"/>
    <row r="1033" ht="36" customHeight="1" x14ac:dyDescent="0.25"/>
    <row r="1034" ht="45" customHeight="1" x14ac:dyDescent="0.25"/>
    <row r="1035" ht="81" customHeight="1" x14ac:dyDescent="0.25"/>
    <row r="1036" ht="81" customHeight="1" x14ac:dyDescent="0.25"/>
    <row r="1037" ht="72" customHeight="1" x14ac:dyDescent="0.25"/>
    <row r="1038" ht="72" customHeight="1" x14ac:dyDescent="0.25"/>
    <row r="1039" ht="12.75" customHeight="1" x14ac:dyDescent="0.25"/>
    <row r="1040" ht="72" customHeight="1" x14ac:dyDescent="0.25"/>
    <row r="1041" ht="45" customHeight="1" x14ac:dyDescent="0.25"/>
    <row r="1042" ht="18" customHeight="1" x14ac:dyDescent="0.25"/>
    <row r="1043" ht="27" customHeight="1" x14ac:dyDescent="0.25"/>
    <row r="1044" ht="27" customHeight="1" x14ac:dyDescent="0.25"/>
    <row r="1045" ht="18" customHeight="1" x14ac:dyDescent="0.25"/>
    <row r="1046" ht="36" customHeight="1" x14ac:dyDescent="0.25"/>
    <row r="1047" ht="45" customHeight="1" x14ac:dyDescent="0.25"/>
    <row r="1048" ht="54" customHeight="1" x14ac:dyDescent="0.25"/>
    <row r="1049" ht="54" customHeight="1" x14ac:dyDescent="0.25"/>
    <row r="1050" ht="63" customHeight="1" x14ac:dyDescent="0.25"/>
    <row r="1051" ht="54" customHeight="1" x14ac:dyDescent="0.25"/>
    <row r="1052" ht="63" customHeight="1" x14ac:dyDescent="0.25"/>
    <row r="1053" ht="90" customHeight="1" x14ac:dyDescent="0.25"/>
    <row r="1054" ht="12.75" customHeight="1" x14ac:dyDescent="0.25"/>
    <row r="1055" ht="12.75" customHeight="1" x14ac:dyDescent="0.25"/>
    <row r="1056" ht="81" customHeight="1" x14ac:dyDescent="0.25"/>
    <row r="1057" ht="45" customHeight="1" x14ac:dyDescent="0.25"/>
    <row r="1058" ht="63" customHeight="1" x14ac:dyDescent="0.25"/>
    <row r="1059" ht="45" customHeight="1" x14ac:dyDescent="0.25"/>
    <row r="1060" ht="36" customHeight="1" x14ac:dyDescent="0.25"/>
    <row r="1061" ht="45" customHeight="1" x14ac:dyDescent="0.25"/>
    <row r="1062" ht="81" customHeight="1" x14ac:dyDescent="0.25"/>
    <row r="1063" ht="81" customHeight="1" x14ac:dyDescent="0.25"/>
    <row r="1064" ht="45" customHeight="1" x14ac:dyDescent="0.25"/>
    <row r="1065" ht="72" customHeight="1" x14ac:dyDescent="0.25"/>
    <row r="1066" ht="72" customHeight="1" x14ac:dyDescent="0.25"/>
    <row r="1067" ht="12.75" customHeight="1" x14ac:dyDescent="0.25"/>
    <row r="1068" ht="72" customHeight="1" x14ac:dyDescent="0.25"/>
    <row r="1069" ht="45" customHeight="1" x14ac:dyDescent="0.25"/>
    <row r="1070" ht="18" customHeight="1" x14ac:dyDescent="0.25"/>
    <row r="1071" ht="27" customHeight="1" x14ac:dyDescent="0.25"/>
    <row r="1072" ht="27" customHeight="1" x14ac:dyDescent="0.25"/>
    <row r="1073" ht="18" customHeight="1" x14ac:dyDescent="0.25"/>
    <row r="1074" ht="36" customHeight="1" x14ac:dyDescent="0.25"/>
    <row r="1075" ht="27" customHeight="1" x14ac:dyDescent="0.25"/>
    <row r="1076" ht="45" customHeight="1" x14ac:dyDescent="0.25"/>
    <row r="1077" ht="54" customHeight="1" x14ac:dyDescent="0.25"/>
    <row r="1078" ht="54" customHeight="1" x14ac:dyDescent="0.25"/>
    <row r="1079" ht="63" customHeight="1" x14ac:dyDescent="0.25"/>
    <row r="1080" ht="54" customHeight="1" x14ac:dyDescent="0.25"/>
    <row r="1081" ht="63" customHeight="1" x14ac:dyDescent="0.25"/>
    <row r="1082" ht="90" customHeight="1" x14ac:dyDescent="0.25"/>
    <row r="1084" ht="12.75" customHeight="1" x14ac:dyDescent="0.25"/>
    <row r="1085" ht="81" customHeight="1" x14ac:dyDescent="0.25"/>
    <row r="1086" ht="45" customHeight="1" x14ac:dyDescent="0.25"/>
    <row r="1087" ht="63" customHeight="1" x14ac:dyDescent="0.25"/>
    <row r="1088" ht="45" customHeight="1" x14ac:dyDescent="0.25"/>
    <row r="1089" ht="36" customHeight="1" x14ac:dyDescent="0.25"/>
    <row r="1090" ht="45" customHeight="1" x14ac:dyDescent="0.25"/>
    <row r="1091" ht="81" customHeight="1" x14ac:dyDescent="0.25"/>
    <row r="1092" ht="45" customHeight="1" x14ac:dyDescent="0.25"/>
    <row r="1093" ht="63" customHeight="1" x14ac:dyDescent="0.25"/>
    <row r="1094" ht="36" customHeight="1" x14ac:dyDescent="0.25"/>
    <row r="1095" ht="81" customHeight="1" x14ac:dyDescent="0.25"/>
    <row r="1096" ht="45" customHeight="1" x14ac:dyDescent="0.25"/>
    <row r="1097" ht="72" customHeight="1" x14ac:dyDescent="0.25"/>
    <row r="1098" ht="117" customHeight="1" x14ac:dyDescent="0.25"/>
    <row r="1099" ht="72" customHeight="1" x14ac:dyDescent="0.25"/>
    <row r="1100" ht="12.75" customHeight="1" x14ac:dyDescent="0.25"/>
    <row r="1101" ht="72" customHeight="1" x14ac:dyDescent="0.25"/>
    <row r="1102" ht="45" customHeight="1" x14ac:dyDescent="0.25"/>
    <row r="1103" ht="18" customHeight="1" x14ac:dyDescent="0.25"/>
    <row r="1104" ht="27" customHeight="1" x14ac:dyDescent="0.25"/>
    <row r="1105" ht="27" customHeight="1" x14ac:dyDescent="0.25"/>
    <row r="1106" ht="18" customHeight="1" x14ac:dyDescent="0.25"/>
    <row r="1107" ht="36" customHeight="1" x14ac:dyDescent="0.25"/>
    <row r="1108" ht="36" customHeight="1" x14ac:dyDescent="0.25"/>
    <row r="1109" ht="27" customHeight="1" x14ac:dyDescent="0.25"/>
    <row r="1110" ht="45" customHeight="1" x14ac:dyDescent="0.25"/>
    <row r="1111" ht="54" customHeight="1" x14ac:dyDescent="0.25"/>
    <row r="1112" ht="54" customHeight="1" x14ac:dyDescent="0.25"/>
    <row r="1113" ht="63" customHeight="1" x14ac:dyDescent="0.25"/>
    <row r="1114" ht="54" customHeight="1" x14ac:dyDescent="0.25"/>
    <row r="1115" ht="63" customHeight="1" x14ac:dyDescent="0.25"/>
    <row r="1116" ht="135" customHeight="1" x14ac:dyDescent="0.25"/>
    <row r="1117" ht="135" customHeight="1" x14ac:dyDescent="0.25"/>
    <row r="1118" ht="90" customHeight="1" x14ac:dyDescent="0.25"/>
    <row r="1119" ht="63" customHeight="1" x14ac:dyDescent="0.25"/>
    <row r="1120" ht="45" customHeight="1" x14ac:dyDescent="0.25"/>
    <row r="1121" ht="27" customHeight="1" x14ac:dyDescent="0.25"/>
    <row r="1122" ht="27" customHeight="1" x14ac:dyDescent="0.25"/>
    <row r="1123" ht="63" customHeight="1" x14ac:dyDescent="0.25"/>
    <row r="1124" ht="12.75" customHeight="1" x14ac:dyDescent="0.25"/>
    <row r="1125" ht="12.75" customHeight="1" x14ac:dyDescent="0.25"/>
    <row r="1126" ht="81" customHeight="1" x14ac:dyDescent="0.25"/>
    <row r="1127" ht="45" customHeight="1" x14ac:dyDescent="0.25"/>
    <row r="1128" ht="63" customHeight="1" x14ac:dyDescent="0.25"/>
    <row r="1129" ht="63" customHeight="1" x14ac:dyDescent="0.25"/>
    <row r="1130" ht="63" customHeight="1" x14ac:dyDescent="0.25"/>
    <row r="1131" ht="45" customHeight="1" x14ac:dyDescent="0.25"/>
    <row r="1132" ht="81" customHeight="1" x14ac:dyDescent="0.25"/>
    <row r="1133" ht="45" customHeight="1" x14ac:dyDescent="0.25"/>
    <row r="1134" ht="36" customHeight="1" x14ac:dyDescent="0.25"/>
    <row r="1135" ht="81" customHeight="1" x14ac:dyDescent="0.25"/>
    <row r="1136" ht="45" customHeight="1" x14ac:dyDescent="0.25"/>
    <row r="1137" ht="72" customHeight="1" x14ac:dyDescent="0.25"/>
    <row r="1138" ht="72" customHeight="1" x14ac:dyDescent="0.25"/>
    <row r="1139" ht="12.75" customHeight="1" x14ac:dyDescent="0.25"/>
    <row r="1140" ht="72" customHeight="1" x14ac:dyDescent="0.25"/>
    <row r="1141" ht="45" customHeight="1" x14ac:dyDescent="0.25"/>
    <row r="1142" ht="81" customHeight="1" x14ac:dyDescent="0.25"/>
    <row r="1143" ht="153" customHeight="1" x14ac:dyDescent="0.25"/>
    <row r="1144" ht="108" customHeight="1" x14ac:dyDescent="0.25"/>
    <row r="1145" ht="36" customHeight="1" x14ac:dyDescent="0.25"/>
    <row r="1146" ht="27" customHeight="1" x14ac:dyDescent="0.25"/>
    <row r="1147" ht="45" customHeight="1" x14ac:dyDescent="0.25"/>
    <row r="1148" ht="54" customHeight="1" x14ac:dyDescent="0.25"/>
    <row r="1149" ht="63" customHeight="1" x14ac:dyDescent="0.25"/>
    <row r="1150" ht="54" customHeight="1" x14ac:dyDescent="0.25"/>
    <row r="1151" ht="135" customHeight="1" x14ac:dyDescent="0.25"/>
    <row r="1152" ht="135" customHeight="1" x14ac:dyDescent="0.25"/>
    <row r="1153" ht="90" customHeight="1" x14ac:dyDescent="0.25"/>
    <row r="1154" ht="27" customHeight="1" x14ac:dyDescent="0.25"/>
    <row r="1155" ht="27" customHeight="1" x14ac:dyDescent="0.25"/>
    <row r="1156" ht="12.75" customHeight="1" x14ac:dyDescent="0.25"/>
    <row r="1157" ht="63" customHeight="1" x14ac:dyDescent="0.25"/>
    <row r="1158" ht="108" customHeight="1" x14ac:dyDescent="0.25"/>
    <row r="1159" ht="216" customHeight="1" x14ac:dyDescent="0.25"/>
    <row r="1160" ht="216" customHeight="1" x14ac:dyDescent="0.25"/>
    <row r="1161" ht="12.75" customHeight="1" x14ac:dyDescent="0.25"/>
    <row r="1162" ht="63" customHeight="1" x14ac:dyDescent="0.25"/>
    <row r="1163" ht="144" customHeight="1" x14ac:dyDescent="0.25"/>
    <row r="1164" ht="27" customHeight="1" x14ac:dyDescent="0.25"/>
    <row r="1165" ht="12.75" customHeight="1" x14ac:dyDescent="0.25"/>
    <row r="1166" ht="12.75" customHeight="1" x14ac:dyDescent="0.25"/>
    <row r="1167" ht="36" customHeight="1" x14ac:dyDescent="0.25"/>
    <row r="1168" ht="36" customHeight="1" x14ac:dyDescent="0.25"/>
    <row r="1169" ht="63" customHeight="1" x14ac:dyDescent="0.25"/>
    <row r="1170" ht="45" customHeight="1" x14ac:dyDescent="0.25"/>
    <row r="1171" ht="72" customHeight="1" x14ac:dyDescent="0.25"/>
    <row r="1172" ht="81" customHeight="1" x14ac:dyDescent="0.25"/>
    <row r="1173" ht="81" customHeight="1" x14ac:dyDescent="0.25"/>
    <row r="1174" ht="45" customHeight="1" x14ac:dyDescent="0.25"/>
    <row r="1175" ht="153" customHeight="1" x14ac:dyDescent="0.25"/>
    <row r="1176" ht="72" customHeight="1" x14ac:dyDescent="0.25"/>
    <row r="1177" ht="81" customHeight="1" x14ac:dyDescent="0.25"/>
    <row r="1178" ht="72" customHeight="1" x14ac:dyDescent="0.25"/>
    <row r="1179" ht="54" customHeight="1" x14ac:dyDescent="0.25"/>
    <row r="1180" ht="63" customHeight="1" x14ac:dyDescent="0.25"/>
    <row r="1181" ht="36" customHeight="1" x14ac:dyDescent="0.25"/>
    <row r="1183" ht="72" customHeight="1" x14ac:dyDescent="0.25"/>
    <row r="1186" ht="18" customHeight="1" x14ac:dyDescent="0.25"/>
    <row r="1187" ht="54" customHeight="1" x14ac:dyDescent="0.25"/>
    <row r="1188" ht="45" customHeight="1" x14ac:dyDescent="0.25"/>
    <row r="1189" ht="81" customHeight="1" x14ac:dyDescent="0.25"/>
    <row r="1190" ht="81" customHeight="1" x14ac:dyDescent="0.25"/>
    <row r="1191" ht="81" customHeight="1" x14ac:dyDescent="0.25"/>
    <row r="1192" ht="72" customHeight="1" x14ac:dyDescent="0.25"/>
    <row r="1193" ht="54" customHeight="1" x14ac:dyDescent="0.25"/>
    <row r="1194" ht="36" customHeight="1" x14ac:dyDescent="0.25"/>
    <row r="1195" ht="72" customHeight="1" x14ac:dyDescent="0.25"/>
    <row r="1196" ht="27" customHeight="1" x14ac:dyDescent="0.25"/>
    <row r="1197" ht="90" customHeight="1" x14ac:dyDescent="0.25"/>
    <row r="1199" ht="45" customHeight="1" x14ac:dyDescent="0.25"/>
    <row r="1200" ht="18" customHeight="1" x14ac:dyDescent="0.25"/>
    <row r="1201" ht="54" customHeight="1" x14ac:dyDescent="0.25"/>
    <row r="1203" ht="36" customHeight="1" x14ac:dyDescent="0.25"/>
    <row r="1204" ht="45" customHeight="1" x14ac:dyDescent="0.25"/>
    <row r="1205" ht="81" customHeight="1" x14ac:dyDescent="0.25"/>
    <row r="1206" ht="72" customHeight="1" x14ac:dyDescent="0.25"/>
    <row r="1207" ht="27" customHeight="1" x14ac:dyDescent="0.25"/>
    <row r="1208" ht="72" customHeight="1" x14ac:dyDescent="0.25"/>
    <row r="1209" ht="63" customHeight="1" x14ac:dyDescent="0.25"/>
    <row r="1210" ht="45" customHeight="1" x14ac:dyDescent="0.25"/>
    <row r="1211" ht="12.75" customHeight="1" x14ac:dyDescent="0.25"/>
    <row r="1212" ht="36" customHeight="1" x14ac:dyDescent="0.25"/>
    <row r="1213" ht="36" customHeight="1" x14ac:dyDescent="0.25"/>
    <row r="1214" ht="54" customHeight="1" x14ac:dyDescent="0.25"/>
    <row r="1215" ht="36" customHeight="1" x14ac:dyDescent="0.25"/>
    <row r="1216" ht="36" customHeight="1" x14ac:dyDescent="0.25"/>
    <row r="1217" ht="36" customHeight="1" x14ac:dyDescent="0.25"/>
    <row r="1218" ht="54" customHeight="1" x14ac:dyDescent="0.25"/>
    <row r="1219" ht="27" customHeight="1" x14ac:dyDescent="0.25"/>
    <row r="1220" ht="45" customHeight="1" x14ac:dyDescent="0.25"/>
    <row r="1221" ht="117" customHeight="1" x14ac:dyDescent="0.25"/>
    <row r="1222" ht="54" customHeight="1" x14ac:dyDescent="0.25"/>
    <row r="1223" ht="117" customHeight="1" x14ac:dyDescent="0.25"/>
    <row r="1224" ht="99" customHeight="1" x14ac:dyDescent="0.25"/>
    <row r="1225" ht="108" customHeight="1" x14ac:dyDescent="0.25"/>
    <row r="1226" ht="72" customHeight="1" x14ac:dyDescent="0.25"/>
    <row r="1227" ht="99" customHeight="1" x14ac:dyDescent="0.25"/>
    <row r="1228" ht="36" customHeight="1" x14ac:dyDescent="0.25"/>
    <row r="1229" ht="36" customHeight="1" x14ac:dyDescent="0.25"/>
    <row r="1230" ht="54" customHeight="1" x14ac:dyDescent="0.25"/>
    <row r="1231" ht="54" customHeight="1" x14ac:dyDescent="0.25"/>
    <row r="1232" ht="36" customHeight="1" x14ac:dyDescent="0.25"/>
    <row r="1233" ht="45" customHeight="1" x14ac:dyDescent="0.25"/>
    <row r="1234" ht="117" customHeight="1" x14ac:dyDescent="0.25"/>
    <row r="1235" ht="162" customHeight="1" x14ac:dyDescent="0.25"/>
    <row r="1236" ht="135" customHeight="1" x14ac:dyDescent="0.25"/>
    <row r="1237" ht="81" customHeight="1" x14ac:dyDescent="0.25"/>
    <row r="1238" ht="72" customHeight="1" x14ac:dyDescent="0.25"/>
    <row r="1239" ht="63" customHeight="1" x14ac:dyDescent="0.25"/>
    <row r="1240" ht="54" customHeight="1" x14ac:dyDescent="0.25"/>
    <row r="1241" ht="54" customHeight="1" x14ac:dyDescent="0.25"/>
    <row r="1242" ht="63" customHeight="1" x14ac:dyDescent="0.25"/>
    <row r="1243" ht="81" customHeight="1" x14ac:dyDescent="0.25"/>
    <row r="1244" ht="117" customHeight="1" x14ac:dyDescent="0.25"/>
    <row r="1245" ht="108" customHeight="1" x14ac:dyDescent="0.25"/>
    <row r="1246" ht="45" customHeight="1" x14ac:dyDescent="0.25"/>
    <row r="1247" ht="12.75" customHeight="1" x14ac:dyDescent="0.25"/>
    <row r="1248" ht="63" customHeight="1" x14ac:dyDescent="0.25"/>
    <row r="1249" ht="108" customHeight="1" x14ac:dyDescent="0.25"/>
    <row r="1250" ht="216" customHeight="1" x14ac:dyDescent="0.25"/>
    <row r="1251" ht="216" customHeight="1" x14ac:dyDescent="0.25"/>
    <row r="1252" ht="12.75" customHeight="1" x14ac:dyDescent="0.25"/>
    <row r="1253" ht="27" customHeight="1" x14ac:dyDescent="0.25"/>
    <row r="1254" ht="12.75" customHeight="1" x14ac:dyDescent="0.25"/>
    <row r="1255" ht="54" customHeight="1" x14ac:dyDescent="0.25"/>
    <row r="1256" ht="27" customHeight="1" x14ac:dyDescent="0.25"/>
    <row r="1257" ht="54" customHeight="1" x14ac:dyDescent="0.25"/>
    <row r="1258" ht="63" customHeight="1" x14ac:dyDescent="0.25"/>
    <row r="1259" ht="12.75" customHeight="1" x14ac:dyDescent="0.25"/>
    <row r="1261" ht="117" customHeight="1" x14ac:dyDescent="0.25"/>
    <row r="1262" ht="117" customHeight="1" x14ac:dyDescent="0.25"/>
    <row r="1263" ht="81" customHeight="1" x14ac:dyDescent="0.25"/>
    <row r="1264" ht="72" customHeight="1" x14ac:dyDescent="0.25"/>
    <row r="1265" ht="72" customHeight="1" x14ac:dyDescent="0.25"/>
    <row r="1266" ht="54" customHeight="1" x14ac:dyDescent="0.25"/>
    <row r="1267" ht="36" customHeight="1" x14ac:dyDescent="0.25"/>
    <row r="1268" ht="45" customHeight="1" x14ac:dyDescent="0.25"/>
    <row r="1269" ht="45" customHeight="1" x14ac:dyDescent="0.25"/>
    <row r="1270" ht="27" customHeight="1" x14ac:dyDescent="0.25"/>
    <row r="1271" ht="45" customHeight="1" x14ac:dyDescent="0.25"/>
    <row r="1272" ht="117" customHeight="1" x14ac:dyDescent="0.25"/>
    <row r="1273" ht="12.75" customHeight="1" x14ac:dyDescent="0.25"/>
    <row r="1274" ht="36" customHeight="1" x14ac:dyDescent="0.25"/>
    <row r="1275" ht="54" customHeight="1" x14ac:dyDescent="0.25"/>
    <row r="1276" ht="27" customHeight="1" x14ac:dyDescent="0.25"/>
    <row r="1277" ht="63" customHeight="1" x14ac:dyDescent="0.25"/>
    <row r="1278" ht="45" customHeight="1" x14ac:dyDescent="0.25"/>
    <row r="1279" ht="72" customHeight="1" x14ac:dyDescent="0.25"/>
    <row r="1280" ht="27" customHeight="1" x14ac:dyDescent="0.25"/>
    <row r="1281" ht="81" customHeight="1" x14ac:dyDescent="0.25"/>
    <row r="1282" ht="27" customHeight="1" x14ac:dyDescent="0.25"/>
    <row r="1283" ht="81" customHeight="1" x14ac:dyDescent="0.25"/>
    <row r="1284" ht="81" customHeight="1" x14ac:dyDescent="0.25"/>
    <row r="1285" ht="81" customHeight="1" x14ac:dyDescent="0.25"/>
    <row r="1286" ht="81" customHeight="1" x14ac:dyDescent="0.25"/>
    <row r="1287" ht="72" customHeight="1" x14ac:dyDescent="0.25"/>
    <row r="1288" ht="54" customHeight="1" x14ac:dyDescent="0.25"/>
    <row r="1289" ht="27" customHeight="1" x14ac:dyDescent="0.25"/>
    <row r="1290" ht="72" customHeight="1" x14ac:dyDescent="0.25"/>
    <row r="1291" ht="117" customHeight="1" x14ac:dyDescent="0.25"/>
    <row r="1292" ht="72" customHeight="1" x14ac:dyDescent="0.25"/>
    <row r="1293" ht="72" customHeight="1" x14ac:dyDescent="0.25"/>
    <row r="1294" ht="72" customHeight="1" x14ac:dyDescent="0.25"/>
    <row r="1295" ht="72" customHeight="1" x14ac:dyDescent="0.25"/>
    <row r="1296" ht="72" customHeight="1" x14ac:dyDescent="0.25"/>
    <row r="1297" ht="72" customHeight="1" x14ac:dyDescent="0.25"/>
    <row r="1298" ht="72" customHeight="1" x14ac:dyDescent="0.25"/>
    <row r="1299" ht="72" customHeight="1" x14ac:dyDescent="0.25"/>
    <row r="1300" ht="54" customHeight="1" x14ac:dyDescent="0.25"/>
    <row r="1301" ht="63" customHeight="1" x14ac:dyDescent="0.25"/>
    <row r="1302" ht="63" customHeight="1" x14ac:dyDescent="0.25"/>
    <row r="1303" ht="81" customHeight="1" x14ac:dyDescent="0.25"/>
    <row r="1304" ht="36" customHeight="1" x14ac:dyDescent="0.25"/>
    <row r="1305" ht="45" customHeight="1" x14ac:dyDescent="0.25"/>
    <row r="1306" ht="27" customHeight="1" x14ac:dyDescent="0.25"/>
    <row r="1307" ht="12.75" customHeight="1" x14ac:dyDescent="0.25"/>
    <row r="1308" ht="72" customHeight="1" x14ac:dyDescent="0.25"/>
    <row r="1309" ht="63" customHeight="1" x14ac:dyDescent="0.25"/>
    <row r="1310" ht="45" customHeight="1" x14ac:dyDescent="0.25"/>
    <row r="1311" ht="72" customHeight="1" x14ac:dyDescent="0.25"/>
    <row r="1312" ht="72" customHeight="1" x14ac:dyDescent="0.25"/>
    <row r="1313" ht="27" customHeight="1" x14ac:dyDescent="0.25"/>
    <row r="1314" ht="72" customHeight="1" x14ac:dyDescent="0.25"/>
    <row r="1315" ht="63" customHeight="1" x14ac:dyDescent="0.25"/>
    <row r="1316" ht="36" customHeight="1" x14ac:dyDescent="0.25"/>
    <row r="1317" ht="45" customHeight="1" x14ac:dyDescent="0.25"/>
    <row r="1319" ht="12.75" customHeight="1" x14ac:dyDescent="0.25"/>
    <row r="1320" ht="12.75" customHeight="1" x14ac:dyDescent="0.25"/>
    <row r="1321" ht="45" customHeight="1" x14ac:dyDescent="0.25"/>
    <row r="1322" ht="90" customHeight="1" x14ac:dyDescent="0.25"/>
    <row r="1323" ht="81" customHeight="1" x14ac:dyDescent="0.25"/>
    <row r="1324" ht="12.75" customHeight="1" x14ac:dyDescent="0.25"/>
    <row r="1325" ht="153" customHeight="1" x14ac:dyDescent="0.25"/>
    <row r="1327" ht="72" customHeight="1" x14ac:dyDescent="0.25"/>
    <row r="1328" ht="54" customHeight="1" x14ac:dyDescent="0.25"/>
    <row r="1329" ht="12.75" customHeight="1" x14ac:dyDescent="0.25"/>
    <row r="1330" ht="12.75" customHeight="1" x14ac:dyDescent="0.25"/>
    <row r="1332" ht="54" customHeight="1" x14ac:dyDescent="0.25"/>
    <row r="1333" ht="54" customHeight="1" x14ac:dyDescent="0.25"/>
    <row r="1334" ht="54" customHeight="1" x14ac:dyDescent="0.25"/>
    <row r="1335" ht="27" customHeight="1" x14ac:dyDescent="0.25"/>
    <row r="1337" ht="36" customHeight="1" x14ac:dyDescent="0.25"/>
    <row r="1338" ht="90" customHeight="1" x14ac:dyDescent="0.25"/>
    <row r="1339" ht="12.75" customHeight="1" x14ac:dyDescent="0.25"/>
    <row r="1341" ht="117" customHeight="1" x14ac:dyDescent="0.25"/>
    <row r="1342" ht="81" customHeight="1" x14ac:dyDescent="0.25"/>
    <row r="1343" ht="72" customHeight="1" x14ac:dyDescent="0.25"/>
    <row r="1344" ht="72" customHeight="1" x14ac:dyDescent="0.25"/>
    <row r="1345" ht="54" customHeight="1" x14ac:dyDescent="0.25"/>
    <row r="1346" ht="36" customHeight="1" x14ac:dyDescent="0.25"/>
    <row r="1347" ht="45" customHeight="1" x14ac:dyDescent="0.25"/>
    <row r="1348" ht="45" customHeight="1" x14ac:dyDescent="0.25"/>
    <row r="1349" ht="27" customHeight="1" x14ac:dyDescent="0.25"/>
    <row r="1350" ht="45" customHeight="1" x14ac:dyDescent="0.25"/>
    <row r="1351" ht="117" customHeight="1" x14ac:dyDescent="0.25"/>
    <row r="1352" ht="12.75" customHeight="1" x14ac:dyDescent="0.25"/>
    <row r="1353" ht="36" customHeight="1" x14ac:dyDescent="0.25"/>
    <row r="1354" ht="54" customHeight="1" x14ac:dyDescent="0.25"/>
    <row r="1355" ht="27" customHeight="1" x14ac:dyDescent="0.25"/>
    <row r="1356" ht="63" customHeight="1" x14ac:dyDescent="0.25"/>
    <row r="1357" ht="45" customHeight="1" x14ac:dyDescent="0.25"/>
    <row r="1358" ht="72" customHeight="1" x14ac:dyDescent="0.25"/>
    <row r="1359" ht="27" customHeight="1" x14ac:dyDescent="0.25"/>
    <row r="1360" ht="81" customHeight="1" x14ac:dyDescent="0.25"/>
    <row r="1361" ht="27" customHeight="1" x14ac:dyDescent="0.25"/>
    <row r="1362" ht="81" customHeight="1" x14ac:dyDescent="0.25"/>
    <row r="1363" ht="81" customHeight="1" x14ac:dyDescent="0.25"/>
    <row r="1364" ht="81" customHeight="1" x14ac:dyDescent="0.25"/>
    <row r="1365" ht="81" customHeight="1" x14ac:dyDescent="0.25"/>
    <row r="1366" ht="72" customHeight="1" x14ac:dyDescent="0.25"/>
    <row r="1367" ht="72" customHeight="1" x14ac:dyDescent="0.25"/>
    <row r="1368" ht="72" customHeight="1" x14ac:dyDescent="0.25"/>
    <row r="1369" ht="72" customHeight="1" x14ac:dyDescent="0.25"/>
    <row r="1370" ht="72" customHeight="1" x14ac:dyDescent="0.25"/>
    <row r="1371" ht="72" customHeight="1" x14ac:dyDescent="0.25"/>
    <row r="1372" ht="72" customHeight="1" x14ac:dyDescent="0.25"/>
    <row r="1373" ht="72" customHeight="1" x14ac:dyDescent="0.25"/>
    <row r="1374" ht="72" customHeight="1" x14ac:dyDescent="0.25"/>
    <row r="1375" ht="54" customHeight="1" x14ac:dyDescent="0.25"/>
    <row r="1376" ht="63" customHeight="1" x14ac:dyDescent="0.25"/>
    <row r="1377" ht="36" customHeight="1" x14ac:dyDescent="0.25"/>
    <row r="1378" ht="45" customHeight="1" x14ac:dyDescent="0.25"/>
    <row r="1379" ht="27" customHeight="1" x14ac:dyDescent="0.25"/>
    <row r="1380" ht="12.75" customHeight="1" x14ac:dyDescent="0.25"/>
    <row r="1381" ht="12.75" customHeight="1" x14ac:dyDescent="0.25"/>
    <row r="1382" ht="45" customHeight="1" x14ac:dyDescent="0.25"/>
    <row r="1383" ht="12.75" customHeight="1" x14ac:dyDescent="0.25"/>
    <row r="1384" ht="27" customHeight="1" x14ac:dyDescent="0.25"/>
    <row r="1385" ht="12.75" customHeight="1" x14ac:dyDescent="0.25"/>
    <row r="1386" ht="12.75" customHeight="1" x14ac:dyDescent="0.25"/>
    <row r="1387" ht="36" customHeight="1" x14ac:dyDescent="0.25"/>
    <row r="1388" ht="99" customHeight="1" x14ac:dyDescent="0.25"/>
    <row r="1389" ht="81" customHeight="1" x14ac:dyDescent="0.25"/>
    <row r="1390" ht="81" customHeight="1" x14ac:dyDescent="0.25"/>
    <row r="1391" ht="72" customHeight="1" x14ac:dyDescent="0.25"/>
    <row r="1392" ht="12.75" customHeight="1" x14ac:dyDescent="0.25"/>
    <row r="1393" ht="54" customHeight="1" x14ac:dyDescent="0.25"/>
    <row r="1394" ht="36" customHeight="1" x14ac:dyDescent="0.25"/>
    <row r="1395" ht="72" customHeight="1" x14ac:dyDescent="0.25"/>
    <row r="1396" ht="72" customHeight="1" x14ac:dyDescent="0.25"/>
    <row r="1397" ht="54" customHeight="1" x14ac:dyDescent="0.25"/>
    <row r="1398" ht="72" customHeight="1" x14ac:dyDescent="0.25"/>
    <row r="1399" ht="63" customHeight="1" x14ac:dyDescent="0.25"/>
    <row r="1400" ht="12.75" customHeight="1" x14ac:dyDescent="0.25"/>
    <row r="1401" ht="72" customHeight="1" x14ac:dyDescent="0.25"/>
    <row r="1402" ht="27" customHeight="1" x14ac:dyDescent="0.25"/>
    <row r="1404" ht="81" customHeight="1" x14ac:dyDescent="0.25"/>
    <row r="1406" ht="12.75" customHeight="1" x14ac:dyDescent="0.25"/>
    <row r="1407" ht="12.75" customHeight="1" x14ac:dyDescent="0.25"/>
    <row r="1408" ht="81" customHeight="1" x14ac:dyDescent="0.25"/>
    <row r="1409" ht="108" customHeight="1" x14ac:dyDescent="0.25"/>
    <row r="1410" ht="36" customHeight="1" x14ac:dyDescent="0.25"/>
    <row r="1411" ht="45" customHeight="1" x14ac:dyDescent="0.25"/>
    <row r="1412" ht="27" customHeight="1" x14ac:dyDescent="0.25"/>
    <row r="1413" ht="12.75" customHeight="1" x14ac:dyDescent="0.25"/>
    <row r="1414" ht="117" customHeight="1" x14ac:dyDescent="0.25"/>
    <row r="1415" ht="117" customHeight="1" x14ac:dyDescent="0.25"/>
    <row r="1416" ht="72" customHeight="1" x14ac:dyDescent="0.25"/>
    <row r="1417" ht="12.75" customHeight="1" x14ac:dyDescent="0.25"/>
    <row r="1418" ht="108" customHeight="1" x14ac:dyDescent="0.25"/>
    <row r="1419" ht="72" customHeight="1" x14ac:dyDescent="0.25"/>
    <row r="1420" ht="72" customHeight="1" x14ac:dyDescent="0.25"/>
    <row r="1422" ht="72" customHeight="1" x14ac:dyDescent="0.25"/>
    <row r="1423" ht="12.75" customHeight="1" x14ac:dyDescent="0.25"/>
    <row r="1424" ht="45" customHeight="1" x14ac:dyDescent="0.25"/>
    <row r="1425" ht="12.75" customHeight="1" x14ac:dyDescent="0.25"/>
    <row r="1426" ht="27" customHeight="1" x14ac:dyDescent="0.25"/>
    <row r="1427" ht="12.75" customHeight="1" x14ac:dyDescent="0.25"/>
    <row r="1428" ht="12.75" customHeight="1" x14ac:dyDescent="0.25"/>
    <row r="1430" ht="63" customHeight="1" x14ac:dyDescent="0.25"/>
    <row r="1431" ht="81" customHeight="1" x14ac:dyDescent="0.25"/>
    <row r="1432" ht="12.75" customHeight="1" x14ac:dyDescent="0.25"/>
    <row r="1433" ht="54" customHeight="1" x14ac:dyDescent="0.25"/>
    <row r="1434" ht="36" customHeight="1" x14ac:dyDescent="0.25"/>
    <row r="1435" ht="63" customHeight="1" x14ac:dyDescent="0.25"/>
    <row r="1436" ht="45" customHeight="1" x14ac:dyDescent="0.25"/>
    <row r="1437" ht="36" customHeight="1" x14ac:dyDescent="0.25"/>
    <row r="1438" ht="36" customHeight="1" x14ac:dyDescent="0.25"/>
    <row r="1439" ht="81" customHeight="1" x14ac:dyDescent="0.25"/>
    <row r="1440" ht="54" customHeight="1" x14ac:dyDescent="0.25"/>
    <row r="1441" ht="63" customHeight="1" x14ac:dyDescent="0.25"/>
    <row r="1442" ht="81" customHeight="1" x14ac:dyDescent="0.25"/>
    <row r="1443" ht="12.75" customHeight="1" x14ac:dyDescent="0.25"/>
    <row r="1444" ht="12.75" customHeight="1" x14ac:dyDescent="0.25"/>
    <row r="1445" ht="126" customHeight="1" x14ac:dyDescent="0.25"/>
    <row r="1446" ht="135" customHeight="1" x14ac:dyDescent="0.25"/>
    <row r="1447" ht="135" customHeight="1" x14ac:dyDescent="0.25"/>
    <row r="1448" ht="54" customHeight="1" x14ac:dyDescent="0.25"/>
    <row r="1449" ht="63" customHeight="1" x14ac:dyDescent="0.25"/>
    <row r="1450" ht="12.75" customHeight="1" x14ac:dyDescent="0.25"/>
    <row r="1451" ht="72" customHeight="1" x14ac:dyDescent="0.25"/>
    <row r="1452" ht="72" customHeight="1" x14ac:dyDescent="0.25"/>
    <row r="1453" ht="81" customHeight="1" x14ac:dyDescent="0.25"/>
    <row r="1454" ht="72" customHeight="1" x14ac:dyDescent="0.25"/>
    <row r="1455" ht="72" customHeight="1" x14ac:dyDescent="0.25"/>
    <row r="1456" ht="36" customHeight="1" x14ac:dyDescent="0.25"/>
    <row r="1457" ht="72" customHeight="1" x14ac:dyDescent="0.25"/>
    <row r="1458" ht="72" customHeight="1" x14ac:dyDescent="0.25"/>
    <row r="1459" ht="45" customHeight="1" x14ac:dyDescent="0.25"/>
    <row r="1460" ht="36" customHeight="1" x14ac:dyDescent="0.25"/>
    <row r="1461" ht="36" customHeight="1" x14ac:dyDescent="0.25"/>
    <row r="1462" ht="45" customHeight="1" x14ac:dyDescent="0.25"/>
    <row r="1463" ht="54" customHeight="1" x14ac:dyDescent="0.25"/>
    <row r="1464" ht="63" customHeight="1" x14ac:dyDescent="0.25"/>
    <row r="1465" ht="45" customHeight="1" x14ac:dyDescent="0.25"/>
    <row r="1466" ht="36" customHeight="1" x14ac:dyDescent="0.25"/>
    <row r="1467" ht="72" customHeight="1" x14ac:dyDescent="0.25"/>
    <row r="1468" ht="36" customHeight="1" x14ac:dyDescent="0.25"/>
    <row r="1469" ht="36" customHeight="1" x14ac:dyDescent="0.25"/>
    <row r="1470" ht="12.75" customHeight="1" x14ac:dyDescent="0.25"/>
    <row r="1471" ht="36" customHeight="1" x14ac:dyDescent="0.25"/>
    <row r="1472" ht="45" customHeight="1" x14ac:dyDescent="0.25"/>
    <row r="1473" ht="27" customHeight="1" x14ac:dyDescent="0.25"/>
    <row r="1474" ht="81" customHeight="1" x14ac:dyDescent="0.25"/>
    <row r="1475" ht="117" customHeight="1" x14ac:dyDescent="0.25"/>
    <row r="1476" ht="72" customHeight="1" x14ac:dyDescent="0.25"/>
    <row r="1477" ht="72" customHeight="1" x14ac:dyDescent="0.25"/>
    <row r="1478" ht="72" customHeight="1" x14ac:dyDescent="0.25"/>
    <row r="1479" ht="72" customHeight="1" x14ac:dyDescent="0.25"/>
    <row r="1480" ht="12.75" customHeight="1" x14ac:dyDescent="0.25"/>
    <row r="1481" ht="12.75" customHeight="1" x14ac:dyDescent="0.25"/>
    <row r="1482" ht="45" customHeight="1" x14ac:dyDescent="0.25"/>
    <row r="1483" ht="27" customHeight="1" x14ac:dyDescent="0.25"/>
    <row r="1484" ht="153" customHeight="1" x14ac:dyDescent="0.25"/>
    <row r="1485" ht="36" customHeight="1" x14ac:dyDescent="0.25"/>
    <row r="1486" ht="45" customHeight="1" x14ac:dyDescent="0.25"/>
    <row r="1487" ht="81" customHeight="1" x14ac:dyDescent="0.25"/>
    <row r="1488" ht="12.75" customHeight="1" x14ac:dyDescent="0.25"/>
    <row r="1489" ht="108" customHeight="1" x14ac:dyDescent="0.25"/>
    <row r="1490" ht="36" customHeight="1" x14ac:dyDescent="0.25"/>
    <row r="1491" ht="45" customHeight="1" x14ac:dyDescent="0.25"/>
    <row r="1492" ht="45" customHeight="1" x14ac:dyDescent="0.25"/>
    <row r="1493" ht="63" customHeight="1" x14ac:dyDescent="0.25"/>
    <row r="1494" ht="54" customHeight="1" x14ac:dyDescent="0.25"/>
    <row r="1495" ht="162" customHeight="1" x14ac:dyDescent="0.25"/>
    <row r="1496" ht="135" customHeight="1" x14ac:dyDescent="0.25"/>
    <row r="1497" ht="54" customHeight="1" x14ac:dyDescent="0.25"/>
    <row r="1498" ht="36" customHeight="1" x14ac:dyDescent="0.25"/>
    <row r="1499" ht="54" customHeight="1" x14ac:dyDescent="0.25"/>
    <row r="1500" ht="12.75" customHeight="1" x14ac:dyDescent="0.25"/>
    <row r="1501" ht="45" customHeight="1" x14ac:dyDescent="0.25"/>
    <row r="1502" ht="54" customHeight="1" x14ac:dyDescent="0.25"/>
    <row r="1503" ht="27" customHeight="1" x14ac:dyDescent="0.25"/>
    <row r="1504" ht="12.75" customHeight="1" x14ac:dyDescent="0.25"/>
    <row r="1505" ht="54" customHeight="1" x14ac:dyDescent="0.25"/>
    <row r="1506" ht="81" customHeight="1" x14ac:dyDescent="0.25"/>
    <row r="1507" ht="63" customHeight="1" x14ac:dyDescent="0.25"/>
    <row r="1508" ht="12.75" customHeight="1" x14ac:dyDescent="0.25"/>
    <row r="1509" ht="12.75" customHeight="1" x14ac:dyDescent="0.25"/>
    <row r="1510" ht="99" customHeight="1" x14ac:dyDescent="0.25"/>
    <row r="1511" ht="117" customHeight="1" x14ac:dyDescent="0.25"/>
    <row r="1512" ht="63" customHeight="1" x14ac:dyDescent="0.25"/>
    <row r="1513" ht="63" customHeight="1" x14ac:dyDescent="0.25"/>
    <row r="1514" ht="36" customHeight="1" x14ac:dyDescent="0.25"/>
    <row r="1515" ht="63" customHeight="1" x14ac:dyDescent="0.25"/>
    <row r="1516" ht="72" customHeight="1" x14ac:dyDescent="0.25"/>
    <row r="1517" ht="72" customHeight="1" x14ac:dyDescent="0.25"/>
    <row r="1518" ht="99" customHeight="1" x14ac:dyDescent="0.25"/>
    <row r="1519" ht="45" customHeight="1" x14ac:dyDescent="0.25"/>
    <row r="1520" ht="36" customHeight="1" x14ac:dyDescent="0.25"/>
    <row r="1521" ht="45" customHeight="1" x14ac:dyDescent="0.25"/>
    <row r="1522" ht="72" customHeight="1" x14ac:dyDescent="0.25"/>
    <row r="1523" ht="63" customHeight="1" x14ac:dyDescent="0.25"/>
    <row r="1524" ht="45" customHeight="1" x14ac:dyDescent="0.25"/>
    <row r="1525" ht="81" customHeight="1" x14ac:dyDescent="0.25"/>
    <row r="1526" ht="81" customHeight="1" x14ac:dyDescent="0.25"/>
    <row r="1527" ht="54" customHeight="1" x14ac:dyDescent="0.25"/>
    <row r="1528" ht="18" customHeight="1" x14ac:dyDescent="0.25"/>
    <row r="1530" ht="108" customHeight="1" x14ac:dyDescent="0.25"/>
    <row r="1531" ht="153" customHeight="1" x14ac:dyDescent="0.25"/>
    <row r="1532" ht="162" customHeight="1" x14ac:dyDescent="0.25"/>
    <row r="1533" ht="135" customHeight="1" x14ac:dyDescent="0.25"/>
    <row r="1534" ht="135" customHeight="1" x14ac:dyDescent="0.25"/>
    <row r="1535" ht="108" customHeight="1" x14ac:dyDescent="0.25"/>
    <row r="1536" ht="99" customHeight="1" x14ac:dyDescent="0.25"/>
    <row r="1537" ht="108" customHeight="1" x14ac:dyDescent="0.25"/>
    <row r="1538" ht="144" customHeight="1" x14ac:dyDescent="0.25"/>
    <row r="1539" ht="90" customHeight="1" x14ac:dyDescent="0.25"/>
    <row r="1540" ht="99" customHeight="1" x14ac:dyDescent="0.25"/>
    <row r="1541" ht="45" customHeight="1" x14ac:dyDescent="0.25"/>
    <row r="1542" ht="63" customHeight="1" x14ac:dyDescent="0.25"/>
    <row r="1543" ht="63" customHeight="1" x14ac:dyDescent="0.25"/>
    <row r="1544" ht="63" customHeight="1" x14ac:dyDescent="0.25"/>
    <row r="1545" ht="144" customHeight="1" x14ac:dyDescent="0.25"/>
    <row r="1546" ht="72" customHeight="1" x14ac:dyDescent="0.25"/>
    <row r="1547" ht="81" customHeight="1" x14ac:dyDescent="0.25"/>
    <row r="1548" ht="135" customHeight="1" x14ac:dyDescent="0.25"/>
    <row r="1549" ht="90" customHeight="1" x14ac:dyDescent="0.25"/>
    <row r="1550" ht="90" customHeight="1" x14ac:dyDescent="0.25"/>
    <row r="1551" ht="54" customHeight="1" x14ac:dyDescent="0.25"/>
    <row r="1552" ht="108" customHeight="1" x14ac:dyDescent="0.25"/>
    <row r="1553" ht="81" customHeight="1" x14ac:dyDescent="0.25"/>
    <row r="1554" ht="72" customHeight="1" x14ac:dyDescent="0.25"/>
    <row r="1555" ht="27" customHeight="1" x14ac:dyDescent="0.25"/>
    <row r="1556" ht="27" customHeight="1" x14ac:dyDescent="0.25"/>
    <row r="1557" ht="36" customHeight="1" x14ac:dyDescent="0.25"/>
    <row r="1558" ht="36" customHeight="1" x14ac:dyDescent="0.25"/>
    <row r="1559" ht="45" customHeight="1" x14ac:dyDescent="0.25"/>
    <row r="1560" ht="90" customHeight="1" x14ac:dyDescent="0.25"/>
    <row r="1561" ht="36" customHeight="1" x14ac:dyDescent="0.25"/>
    <row r="1562" ht="27" customHeight="1" x14ac:dyDescent="0.25"/>
    <row r="1563" ht="72" customHeight="1" x14ac:dyDescent="0.25"/>
    <row r="1564" ht="108" customHeight="1" x14ac:dyDescent="0.25"/>
    <row r="1565" ht="36" customHeight="1" x14ac:dyDescent="0.25"/>
    <row r="1566" ht="45" customHeight="1" x14ac:dyDescent="0.25"/>
    <row r="1567" ht="81" customHeight="1" x14ac:dyDescent="0.25"/>
    <row r="1568" ht="36" customHeight="1" x14ac:dyDescent="0.25"/>
    <row r="1569" ht="54" customHeight="1" x14ac:dyDescent="0.25"/>
    <row r="1570" ht="81" customHeight="1" x14ac:dyDescent="0.25"/>
    <row r="1571" ht="126" customHeight="1" x14ac:dyDescent="0.25"/>
    <row r="1572" ht="45" customHeight="1" x14ac:dyDescent="0.25"/>
    <row r="1573" ht="27" customHeight="1" x14ac:dyDescent="0.25"/>
    <row r="1574" ht="63" customHeight="1" x14ac:dyDescent="0.25"/>
    <row r="1575" ht="54" customHeight="1" x14ac:dyDescent="0.25"/>
    <row r="1576" ht="108" customHeight="1" x14ac:dyDescent="0.25"/>
    <row r="1577" ht="12.75" customHeight="1" x14ac:dyDescent="0.25"/>
    <row r="1578" ht="36" customHeight="1" x14ac:dyDescent="0.25"/>
    <row r="1579" ht="99" customHeight="1" x14ac:dyDescent="0.25"/>
    <row r="1580" ht="117" customHeight="1" x14ac:dyDescent="0.25"/>
    <row r="1581" ht="90" customHeight="1" x14ac:dyDescent="0.25"/>
    <row r="1582" ht="63" customHeight="1" x14ac:dyDescent="0.25"/>
    <row r="1583" ht="63" customHeight="1" x14ac:dyDescent="0.25"/>
    <row r="1584" ht="99" customHeight="1" x14ac:dyDescent="0.25"/>
    <row r="1585" ht="45" customHeight="1" x14ac:dyDescent="0.25"/>
    <row r="1586" ht="36" customHeight="1" x14ac:dyDescent="0.25"/>
    <row r="1587" ht="63" customHeight="1" x14ac:dyDescent="0.25"/>
    <row r="1588" ht="36" customHeight="1" x14ac:dyDescent="0.25"/>
    <row r="1589" ht="63" customHeight="1" x14ac:dyDescent="0.25"/>
    <row r="1590" ht="45" customHeight="1" x14ac:dyDescent="0.25"/>
    <row r="1591" ht="18" customHeight="1" x14ac:dyDescent="0.25"/>
    <row r="1593" ht="108" customHeight="1" x14ac:dyDescent="0.25"/>
    <row r="1594" ht="153" customHeight="1" x14ac:dyDescent="0.25"/>
    <row r="1595" ht="162" customHeight="1" x14ac:dyDescent="0.25"/>
    <row r="1596" ht="135" customHeight="1" x14ac:dyDescent="0.25"/>
    <row r="1597" ht="135" customHeight="1" x14ac:dyDescent="0.25"/>
    <row r="1598" ht="108" customHeight="1" x14ac:dyDescent="0.25"/>
    <row r="1599" ht="99" customHeight="1" x14ac:dyDescent="0.25"/>
    <row r="1600" ht="108" customHeight="1" x14ac:dyDescent="0.25"/>
    <row r="1601" ht="144" customHeight="1" x14ac:dyDescent="0.25"/>
    <row r="1602" ht="90" customHeight="1" x14ac:dyDescent="0.25"/>
    <row r="1603" ht="99" customHeight="1" x14ac:dyDescent="0.25"/>
    <row r="1604" ht="45" customHeight="1" x14ac:dyDescent="0.25"/>
    <row r="1605" ht="63" customHeight="1" x14ac:dyDescent="0.25"/>
    <row r="1606" ht="144" customHeight="1" x14ac:dyDescent="0.25"/>
    <row r="1607" ht="72" customHeight="1" x14ac:dyDescent="0.25"/>
    <row r="1608" ht="27" customHeight="1" x14ac:dyDescent="0.25"/>
    <row r="1609" ht="27" customHeight="1" x14ac:dyDescent="0.25"/>
    <row r="1610" ht="36" customHeight="1" x14ac:dyDescent="0.25"/>
    <row r="1611" ht="36" customHeight="1" x14ac:dyDescent="0.25"/>
    <row r="1612" ht="45" customHeight="1" x14ac:dyDescent="0.25"/>
    <row r="1613" ht="90" customHeight="1" x14ac:dyDescent="0.25"/>
    <row r="1614" ht="36" customHeight="1" x14ac:dyDescent="0.25"/>
    <row r="1615" ht="45" customHeight="1" x14ac:dyDescent="0.25"/>
    <row r="1616" ht="108" customHeight="1" x14ac:dyDescent="0.25"/>
    <row r="1617" ht="12.75" customHeight="1" x14ac:dyDescent="0.25"/>
    <row r="1618" ht="36" customHeight="1" x14ac:dyDescent="0.25"/>
    <row r="1619" ht="27" customHeight="1" x14ac:dyDescent="0.25"/>
    <row r="1620" ht="72" customHeight="1" x14ac:dyDescent="0.25"/>
    <row r="1621" ht="99" customHeight="1" x14ac:dyDescent="0.25"/>
    <row r="1622" ht="12.75" customHeight="1" x14ac:dyDescent="0.25"/>
    <row r="1623" ht="81" customHeight="1" x14ac:dyDescent="0.25"/>
    <row r="1624" ht="45" customHeight="1" x14ac:dyDescent="0.25"/>
    <row r="1625" ht="72" customHeight="1" x14ac:dyDescent="0.25"/>
    <row r="1626" ht="90" customHeight="1" x14ac:dyDescent="0.25"/>
    <row r="1627" ht="45" customHeight="1" x14ac:dyDescent="0.25"/>
    <row r="1628" ht="36" customHeight="1" x14ac:dyDescent="0.25"/>
    <row r="1629" ht="36" customHeight="1" x14ac:dyDescent="0.25"/>
    <row r="1630" ht="63" customHeight="1" x14ac:dyDescent="0.25"/>
    <row r="1631" ht="45" customHeight="1" x14ac:dyDescent="0.25"/>
    <row r="1632" ht="18" customHeight="1" x14ac:dyDescent="0.25"/>
    <row r="1634" ht="108" customHeight="1" x14ac:dyDescent="0.25"/>
    <row r="1635" ht="153" customHeight="1" x14ac:dyDescent="0.25"/>
    <row r="1636" ht="162" customHeight="1" x14ac:dyDescent="0.25"/>
    <row r="1637" ht="135" customHeight="1" x14ac:dyDescent="0.25"/>
    <row r="1638" ht="135" customHeight="1" x14ac:dyDescent="0.25"/>
    <row r="1639" ht="108" customHeight="1" x14ac:dyDescent="0.25"/>
    <row r="1640" ht="99" customHeight="1" x14ac:dyDescent="0.25"/>
    <row r="1641" ht="108" customHeight="1" x14ac:dyDescent="0.25"/>
    <row r="1642" ht="144" customHeight="1" x14ac:dyDescent="0.25"/>
    <row r="1643" ht="90" customHeight="1" x14ac:dyDescent="0.25"/>
    <row r="1644" ht="99" customHeight="1" x14ac:dyDescent="0.25"/>
    <row r="1645" ht="45" customHeight="1" x14ac:dyDescent="0.25"/>
    <row r="1646" ht="63" customHeight="1" x14ac:dyDescent="0.25"/>
    <row r="1647" ht="144" customHeight="1" x14ac:dyDescent="0.25"/>
    <row r="1648" ht="72" customHeight="1" x14ac:dyDescent="0.25"/>
    <row r="1649" ht="27" customHeight="1" x14ac:dyDescent="0.25"/>
    <row r="1650" ht="27" customHeight="1" x14ac:dyDescent="0.25"/>
    <row r="1651" ht="36" customHeight="1" x14ac:dyDescent="0.25"/>
    <row r="1652" ht="36" customHeight="1" x14ac:dyDescent="0.25"/>
    <row r="1653" ht="45" customHeight="1" x14ac:dyDescent="0.25"/>
    <row r="1654" ht="90" customHeight="1" x14ac:dyDescent="0.25"/>
    <row r="1655" ht="36" customHeight="1" x14ac:dyDescent="0.25"/>
    <row r="1656" ht="45" customHeight="1" x14ac:dyDescent="0.25"/>
    <row r="1657" ht="63" customHeight="1" x14ac:dyDescent="0.25"/>
    <row r="1658" ht="108" customHeight="1" x14ac:dyDescent="0.25"/>
    <row r="1660" ht="63" customHeight="1" x14ac:dyDescent="0.25"/>
    <row r="1661" ht="90" customHeight="1" x14ac:dyDescent="0.25"/>
    <row r="1662" ht="63" customHeight="1" x14ac:dyDescent="0.25"/>
    <row r="1663" ht="63" customHeight="1" x14ac:dyDescent="0.25"/>
    <row r="1664" ht="81" customHeight="1" x14ac:dyDescent="0.25"/>
    <row r="1665" ht="45" customHeight="1" x14ac:dyDescent="0.25"/>
    <row r="1666" ht="72" customHeight="1" x14ac:dyDescent="0.25"/>
    <row r="1667" ht="117" customHeight="1" x14ac:dyDescent="0.25"/>
    <row r="1668" ht="72" customHeight="1" x14ac:dyDescent="0.25"/>
    <row r="1669" ht="63" customHeight="1" x14ac:dyDescent="0.25"/>
    <row r="1670" ht="63" customHeight="1" x14ac:dyDescent="0.25"/>
    <row r="1671" ht="72" customHeight="1" x14ac:dyDescent="0.25"/>
    <row r="1672" ht="108" customHeight="1" x14ac:dyDescent="0.25"/>
    <row r="1673" ht="12.75" customHeight="1" x14ac:dyDescent="0.25"/>
    <row r="1674" ht="90" customHeight="1" x14ac:dyDescent="0.25"/>
    <row r="1675" ht="144" customHeight="1" x14ac:dyDescent="0.25"/>
    <row r="1676" ht="72" customHeight="1" x14ac:dyDescent="0.25"/>
    <row r="1677" ht="63" customHeight="1" x14ac:dyDescent="0.25"/>
    <row r="1678" ht="18" customHeight="1" x14ac:dyDescent="0.25"/>
    <row r="1679" ht="144" customHeight="1" x14ac:dyDescent="0.25"/>
    <row r="1680" ht="54" customHeight="1" x14ac:dyDescent="0.25"/>
    <row r="1681" ht="54" customHeight="1" x14ac:dyDescent="0.25"/>
    <row r="1682" ht="99" customHeight="1" x14ac:dyDescent="0.25"/>
    <row r="1683" ht="63" customHeight="1" x14ac:dyDescent="0.25"/>
    <row r="1684" ht="99" customHeight="1" x14ac:dyDescent="0.25"/>
    <row r="1685" ht="54" customHeight="1" x14ac:dyDescent="0.25"/>
    <row r="1686" ht="36" customHeight="1" x14ac:dyDescent="0.25"/>
    <row r="1687" ht="108" customHeight="1" x14ac:dyDescent="0.25"/>
    <row r="1688" ht="54" customHeight="1" x14ac:dyDescent="0.25"/>
    <row r="1689" ht="45" customHeight="1" x14ac:dyDescent="0.25"/>
    <row r="1690" ht="36" customHeight="1" x14ac:dyDescent="0.25"/>
    <row r="1691" ht="54" customHeight="1" x14ac:dyDescent="0.25"/>
    <row r="1692" ht="36" customHeight="1" x14ac:dyDescent="0.25"/>
    <row r="1693" ht="36" customHeight="1" x14ac:dyDescent="0.25"/>
    <row r="1694" ht="27" customHeight="1" x14ac:dyDescent="0.25"/>
    <row r="1695" ht="72" customHeight="1" x14ac:dyDescent="0.25"/>
    <row r="1696" ht="108" customHeight="1" x14ac:dyDescent="0.25"/>
    <row r="1697" ht="45" customHeight="1" x14ac:dyDescent="0.25"/>
    <row r="1698" ht="81" customHeight="1" x14ac:dyDescent="0.25"/>
    <row r="1699" ht="63" customHeight="1" x14ac:dyDescent="0.25"/>
    <row r="1700" ht="12.75" customHeight="1" x14ac:dyDescent="0.25"/>
    <row r="1701" ht="90" customHeight="1" x14ac:dyDescent="0.25"/>
    <row r="1702" ht="63" customHeight="1" x14ac:dyDescent="0.25"/>
    <row r="1703" ht="63" customHeight="1" x14ac:dyDescent="0.25"/>
    <row r="1704" ht="108" customHeight="1" x14ac:dyDescent="0.25"/>
    <row r="1705" ht="12.75" customHeight="1" x14ac:dyDescent="0.25"/>
    <row r="1707" ht="36" customHeight="1" x14ac:dyDescent="0.25"/>
    <row r="1708" ht="36" customHeight="1" x14ac:dyDescent="0.25"/>
    <row r="1709" ht="99" customHeight="1" x14ac:dyDescent="0.25"/>
    <row r="1710" ht="63" customHeight="1" x14ac:dyDescent="0.25"/>
    <row r="1711" ht="54" customHeight="1" x14ac:dyDescent="0.25"/>
    <row r="1712" ht="45" customHeight="1" x14ac:dyDescent="0.25"/>
    <row r="1713" ht="72" customHeight="1" x14ac:dyDescent="0.25"/>
    <row r="1714" ht="63" customHeight="1" x14ac:dyDescent="0.25"/>
    <row r="1715" ht="81" customHeight="1" x14ac:dyDescent="0.25"/>
    <row r="1716" ht="81" customHeight="1" x14ac:dyDescent="0.25"/>
    <row r="1717" ht="81" customHeight="1" x14ac:dyDescent="0.25"/>
    <row r="1718" ht="153" customHeight="1" x14ac:dyDescent="0.25"/>
    <row r="1719" ht="12.75" customHeight="1" x14ac:dyDescent="0.25"/>
    <row r="1720" ht="72" customHeight="1" x14ac:dyDescent="0.25"/>
    <row r="1721" ht="72" customHeight="1" x14ac:dyDescent="0.25"/>
    <row r="1722" ht="63" customHeight="1" x14ac:dyDescent="0.25"/>
    <row r="1723" ht="27" customHeight="1" x14ac:dyDescent="0.25"/>
    <row r="1724" ht="153" customHeight="1" x14ac:dyDescent="0.25"/>
    <row r="1725" ht="12.75" customHeight="1" x14ac:dyDescent="0.25"/>
    <row r="1726" ht="54" customHeight="1" x14ac:dyDescent="0.25"/>
    <row r="1727" ht="36" customHeight="1" x14ac:dyDescent="0.25"/>
    <row r="1728" ht="45" customHeight="1" x14ac:dyDescent="0.25"/>
    <row r="1729" ht="81" customHeight="1" x14ac:dyDescent="0.25"/>
    <row r="1730" ht="72" customHeight="1" x14ac:dyDescent="0.25"/>
    <row r="1731" ht="27" customHeight="1" x14ac:dyDescent="0.25"/>
    <row r="1732" ht="27" customHeight="1" x14ac:dyDescent="0.25"/>
    <row r="1733" ht="72" customHeight="1" x14ac:dyDescent="0.25"/>
    <row r="1734" ht="36" customHeight="1" x14ac:dyDescent="0.25"/>
    <row r="1735" ht="27" customHeight="1" x14ac:dyDescent="0.25"/>
    <row r="1736" ht="216" customHeight="1" x14ac:dyDescent="0.25"/>
    <row r="1737" ht="216" customHeight="1" x14ac:dyDescent="0.25"/>
    <row r="1738" ht="90" customHeight="1" x14ac:dyDescent="0.25"/>
    <row r="1739" ht="12.75" customHeight="1" x14ac:dyDescent="0.25"/>
    <row r="1741" ht="45" customHeight="1" x14ac:dyDescent="0.25"/>
    <row r="1742" ht="135" customHeight="1" x14ac:dyDescent="0.25"/>
    <row r="1743" ht="45" customHeight="1" x14ac:dyDescent="0.25"/>
    <row r="1744" ht="36" customHeight="1" x14ac:dyDescent="0.25"/>
    <row r="1745" ht="54" customHeight="1" x14ac:dyDescent="0.25"/>
    <row r="1746" ht="90" customHeight="1" x14ac:dyDescent="0.25"/>
    <row r="1747" ht="12.75" customHeight="1" x14ac:dyDescent="0.25"/>
    <row r="1748" ht="36" customHeight="1" x14ac:dyDescent="0.25"/>
    <row r="1749" ht="36" customHeight="1" x14ac:dyDescent="0.25"/>
    <row r="1750" ht="36" customHeight="1" x14ac:dyDescent="0.25"/>
    <row r="1751" ht="27" customHeight="1" x14ac:dyDescent="0.25"/>
    <row r="1752" ht="90" customHeight="1" x14ac:dyDescent="0.25"/>
    <row r="1753" ht="90" customHeight="1" x14ac:dyDescent="0.25"/>
    <row r="1754" ht="153" customHeight="1" x14ac:dyDescent="0.25"/>
    <row r="1755" ht="54" customHeight="1" x14ac:dyDescent="0.25"/>
    <row r="1756" ht="27" customHeight="1" x14ac:dyDescent="0.25"/>
    <row r="1757" ht="72" customHeight="1" x14ac:dyDescent="0.25"/>
    <row r="1758" ht="99" customHeight="1" x14ac:dyDescent="0.25"/>
    <row r="1759" ht="63" customHeight="1" x14ac:dyDescent="0.25"/>
    <row r="1760" ht="54" customHeight="1" x14ac:dyDescent="0.25"/>
    <row r="1761" ht="12.75" customHeight="1" x14ac:dyDescent="0.25"/>
    <row r="1762" ht="72" customHeight="1" x14ac:dyDescent="0.25"/>
    <row r="1763" ht="72" customHeight="1" x14ac:dyDescent="0.25"/>
    <row r="1764" ht="90" customHeight="1" x14ac:dyDescent="0.25"/>
    <row r="1765" ht="90" customHeight="1" x14ac:dyDescent="0.25"/>
    <row r="1766" ht="72" customHeight="1" x14ac:dyDescent="0.25"/>
    <row r="1767" ht="72" customHeight="1" x14ac:dyDescent="0.25"/>
    <row r="1768" ht="36" customHeight="1" x14ac:dyDescent="0.25"/>
    <row r="1769" ht="72" customHeight="1" x14ac:dyDescent="0.25"/>
    <row r="1770" ht="18" customHeight="1" x14ac:dyDescent="0.25"/>
    <row r="1771" ht="12.75" customHeight="1" x14ac:dyDescent="0.25"/>
    <row r="1772" ht="72" customHeight="1" x14ac:dyDescent="0.25"/>
    <row r="1773" ht="72" customHeight="1" x14ac:dyDescent="0.25"/>
    <row r="1774" ht="135" customHeight="1" x14ac:dyDescent="0.25"/>
    <row r="1775" ht="135" customHeight="1" x14ac:dyDescent="0.25"/>
    <row r="1776" ht="72" customHeight="1" x14ac:dyDescent="0.25"/>
    <row r="1777" ht="72" customHeight="1" x14ac:dyDescent="0.25"/>
    <row r="1778" ht="81" customHeight="1" x14ac:dyDescent="0.25"/>
    <row r="1779" ht="45" customHeight="1" x14ac:dyDescent="0.25"/>
    <row r="1780" ht="18" customHeight="1" x14ac:dyDescent="0.25"/>
    <row r="1781" ht="36" customHeight="1" x14ac:dyDescent="0.25"/>
    <row r="1782" ht="12.75" customHeight="1" x14ac:dyDescent="0.25"/>
    <row r="1783" ht="63" customHeight="1" x14ac:dyDescent="0.25"/>
    <row r="1784" ht="81" customHeight="1" x14ac:dyDescent="0.25"/>
    <row r="1785" ht="45" customHeight="1" x14ac:dyDescent="0.25"/>
    <row r="1786" ht="54" customHeight="1" x14ac:dyDescent="0.25"/>
    <row r="1787" ht="36" customHeight="1" x14ac:dyDescent="0.25"/>
    <row r="1788" ht="45" customHeight="1" x14ac:dyDescent="0.25"/>
    <row r="1789" ht="72" customHeight="1" x14ac:dyDescent="0.25"/>
    <row r="1790" ht="27" customHeight="1" x14ac:dyDescent="0.25"/>
    <row r="1791" ht="36" customHeight="1" x14ac:dyDescent="0.25"/>
    <row r="1792" ht="90" customHeight="1" x14ac:dyDescent="0.25"/>
    <row r="1793" ht="63" customHeight="1" x14ac:dyDescent="0.25"/>
    <row r="1794" ht="27" customHeight="1" x14ac:dyDescent="0.25"/>
    <row r="1795" ht="12.75" customHeight="1" x14ac:dyDescent="0.25"/>
    <row r="1796" ht="81" customHeight="1" x14ac:dyDescent="0.25"/>
    <row r="1797" ht="63" customHeight="1" x14ac:dyDescent="0.25"/>
    <row r="1798" ht="63" customHeight="1" x14ac:dyDescent="0.25"/>
    <row r="1799" ht="63" customHeight="1" x14ac:dyDescent="0.25"/>
    <row r="1800" ht="12.75" customHeight="1" x14ac:dyDescent="0.25"/>
    <row r="1801" ht="63" customHeight="1" x14ac:dyDescent="0.25"/>
    <row r="1802" ht="81" customHeight="1" x14ac:dyDescent="0.25"/>
    <row r="1803" ht="45" customHeight="1" x14ac:dyDescent="0.25"/>
    <row r="1804" ht="54" customHeight="1" x14ac:dyDescent="0.25"/>
    <row r="1805" ht="36" customHeight="1" x14ac:dyDescent="0.25"/>
    <row r="1806" ht="45" customHeight="1" x14ac:dyDescent="0.25"/>
    <row r="1807" ht="72" customHeight="1" x14ac:dyDescent="0.25"/>
    <row r="1808" ht="27" customHeight="1" x14ac:dyDescent="0.25"/>
    <row r="1809" ht="36" customHeight="1" x14ac:dyDescent="0.25"/>
    <row r="1810" ht="90" customHeight="1" x14ac:dyDescent="0.25"/>
    <row r="1811" ht="63" customHeight="1" x14ac:dyDescent="0.25"/>
    <row r="1812" ht="27" customHeight="1" x14ac:dyDescent="0.25"/>
    <row r="1813" ht="12.75" customHeight="1" x14ac:dyDescent="0.25"/>
    <row r="1814" ht="81" customHeight="1" x14ac:dyDescent="0.25"/>
    <row r="1815" ht="63" customHeight="1" x14ac:dyDescent="0.25"/>
    <row r="1816" ht="90" customHeight="1" x14ac:dyDescent="0.25"/>
    <row r="1817" ht="63" customHeight="1" x14ac:dyDescent="0.25"/>
    <row r="1818" ht="63" customHeight="1" x14ac:dyDescent="0.25"/>
    <row r="1819" ht="12.75" customHeight="1" x14ac:dyDescent="0.25"/>
    <row r="1821" ht="45" customHeight="1" x14ac:dyDescent="0.25"/>
    <row r="1822" ht="135" customHeight="1" x14ac:dyDescent="0.25"/>
    <row r="1823" ht="45" customHeight="1" x14ac:dyDescent="0.25"/>
    <row r="1824" ht="54" customHeight="1" x14ac:dyDescent="0.25"/>
    <row r="1825" ht="12.75" customHeight="1" x14ac:dyDescent="0.25"/>
    <row r="1826" ht="27" customHeight="1" x14ac:dyDescent="0.25"/>
    <row r="1827" ht="12.75" customHeight="1" x14ac:dyDescent="0.25"/>
    <row r="1829" ht="81" customHeight="1" x14ac:dyDescent="0.25"/>
    <row r="1830" ht="54" customHeight="1" x14ac:dyDescent="0.25"/>
    <row r="1831" ht="12.75" customHeight="1" x14ac:dyDescent="0.25"/>
    <row r="1832" ht="54" customHeight="1" x14ac:dyDescent="0.25"/>
    <row r="1833" ht="108" customHeight="1" x14ac:dyDescent="0.25"/>
    <row r="1834" ht="63" customHeight="1" x14ac:dyDescent="0.25"/>
    <row r="1835" ht="63" customHeight="1" x14ac:dyDescent="0.25"/>
    <row r="1836" ht="45" customHeight="1" x14ac:dyDescent="0.25"/>
    <row r="1837" ht="72" customHeight="1" x14ac:dyDescent="0.25"/>
    <row r="1838" ht="63" customHeight="1" x14ac:dyDescent="0.25"/>
    <row r="1839" ht="72" customHeight="1" x14ac:dyDescent="0.25"/>
    <row r="1840" ht="81" customHeight="1" x14ac:dyDescent="0.25"/>
    <row r="1841" ht="216" customHeight="1" x14ac:dyDescent="0.25"/>
    <row r="1842" ht="216" customHeight="1" x14ac:dyDescent="0.25"/>
    <row r="1843" ht="135" customHeight="1" x14ac:dyDescent="0.25"/>
    <row r="1845" ht="18" customHeight="1" x14ac:dyDescent="0.25"/>
    <row r="1847" ht="27" customHeight="1" x14ac:dyDescent="0.25"/>
    <row r="1848" ht="45" customHeight="1" x14ac:dyDescent="0.25"/>
    <row r="1849" ht="54" customHeight="1" x14ac:dyDescent="0.25"/>
    <row r="1850" ht="12.75" customHeight="1" x14ac:dyDescent="0.25"/>
    <row r="1851" ht="54" customHeight="1" x14ac:dyDescent="0.25"/>
    <row r="1852" ht="81" customHeight="1" x14ac:dyDescent="0.25"/>
    <row r="1853" ht="63" customHeight="1" x14ac:dyDescent="0.25"/>
    <row r="1854" ht="12.75" customHeight="1" x14ac:dyDescent="0.25"/>
    <row r="1855" ht="36" customHeight="1" x14ac:dyDescent="0.25"/>
    <row r="1856" ht="12.75" customHeight="1" x14ac:dyDescent="0.25"/>
    <row r="1857" ht="63" customHeight="1" x14ac:dyDescent="0.25"/>
    <row r="1858" ht="117" customHeight="1" x14ac:dyDescent="0.25"/>
    <row r="1859" ht="27" customHeight="1" x14ac:dyDescent="0.25"/>
    <row r="1860" ht="72" customHeight="1" x14ac:dyDescent="0.25"/>
    <row r="1861" ht="63" customHeight="1" x14ac:dyDescent="0.25"/>
    <row r="1862" ht="81" customHeight="1" x14ac:dyDescent="0.25"/>
    <row r="1863" ht="81" customHeight="1" x14ac:dyDescent="0.25"/>
    <row r="1864" ht="81" customHeight="1" x14ac:dyDescent="0.25"/>
    <row r="1865" ht="81" customHeight="1" x14ac:dyDescent="0.25"/>
    <row r="1866" ht="72" customHeight="1" x14ac:dyDescent="0.25"/>
    <row r="1867" ht="63" customHeight="1" x14ac:dyDescent="0.25"/>
    <row r="1868" ht="72" customHeight="1" x14ac:dyDescent="0.25"/>
    <row r="1869" ht="27" customHeight="1" x14ac:dyDescent="0.25"/>
    <row r="1870" ht="36" customHeight="1" x14ac:dyDescent="0.25"/>
    <row r="1871" ht="36" customHeight="1" x14ac:dyDescent="0.25"/>
    <row r="1872" ht="36" customHeight="1" x14ac:dyDescent="0.25"/>
    <row r="1873" ht="72" customHeight="1" x14ac:dyDescent="0.25"/>
    <row r="1874" ht="135" customHeight="1" x14ac:dyDescent="0.25"/>
    <row r="1875" ht="108" customHeight="1" x14ac:dyDescent="0.25"/>
    <row r="1876" ht="72" customHeight="1" x14ac:dyDescent="0.25"/>
    <row r="1877" ht="72" customHeight="1" x14ac:dyDescent="0.25"/>
    <row r="1878" ht="12.75" customHeight="1" x14ac:dyDescent="0.25"/>
    <row r="1879" ht="135" customHeight="1" x14ac:dyDescent="0.25"/>
    <row r="1880" ht="27" customHeight="1" x14ac:dyDescent="0.25"/>
    <row r="1881" ht="12.75" customHeight="1" x14ac:dyDescent="0.25"/>
    <row r="1883" ht="144" customHeight="1" x14ac:dyDescent="0.25"/>
    <row r="1884" ht="45" customHeight="1" x14ac:dyDescent="0.25"/>
    <row r="1885" ht="36" customHeight="1" x14ac:dyDescent="0.25"/>
    <row r="1886" ht="36" customHeight="1" x14ac:dyDescent="0.25"/>
    <row r="1887" ht="99" customHeight="1" x14ac:dyDescent="0.25"/>
    <row r="1888" ht="72" customHeight="1" x14ac:dyDescent="0.25"/>
    <row r="1889" ht="126" customHeight="1" x14ac:dyDescent="0.25"/>
    <row r="1890" ht="144" customHeight="1" x14ac:dyDescent="0.25"/>
    <row r="1891" ht="153" customHeight="1" x14ac:dyDescent="0.25"/>
    <row r="1892" ht="72" customHeight="1" x14ac:dyDescent="0.25"/>
    <row r="1893" ht="54" customHeight="1" x14ac:dyDescent="0.25"/>
    <row r="1894" ht="54" customHeight="1" x14ac:dyDescent="0.25"/>
    <row r="1895" ht="63" customHeight="1" x14ac:dyDescent="0.25"/>
    <row r="1896" ht="72" customHeight="1" x14ac:dyDescent="0.25"/>
    <row r="1897" ht="12.75" customHeight="1" x14ac:dyDescent="0.25"/>
    <row r="1898" ht="45" customHeight="1" x14ac:dyDescent="0.25"/>
    <row r="1899" ht="54" customHeight="1" x14ac:dyDescent="0.25"/>
    <row r="1900" ht="54" customHeight="1" x14ac:dyDescent="0.25"/>
    <row r="1901" ht="36" customHeight="1" x14ac:dyDescent="0.25"/>
    <row r="1902" ht="36" customHeight="1" x14ac:dyDescent="0.25"/>
    <row r="1903" ht="36" customHeight="1" x14ac:dyDescent="0.25"/>
    <row r="1904" ht="72" customHeight="1" x14ac:dyDescent="0.25"/>
    <row r="1905" ht="108" customHeight="1" x14ac:dyDescent="0.25"/>
    <row r="1906" ht="72" customHeight="1" x14ac:dyDescent="0.25"/>
    <row r="1907" ht="72" customHeight="1" x14ac:dyDescent="0.25"/>
    <row r="1908" ht="27" customHeight="1" x14ac:dyDescent="0.25"/>
    <row r="1909" ht="27" customHeight="1" x14ac:dyDescent="0.25"/>
    <row r="1910" ht="54" customHeight="1" x14ac:dyDescent="0.25"/>
    <row r="1911" ht="63" customHeight="1" x14ac:dyDescent="0.25"/>
    <row r="1912" ht="63" customHeight="1" x14ac:dyDescent="0.25"/>
    <row r="1914" ht="45" customHeight="1" x14ac:dyDescent="0.25"/>
    <row r="1915" ht="27" customHeight="1" x14ac:dyDescent="0.25"/>
    <row r="1916" ht="45" customHeight="1" x14ac:dyDescent="0.25"/>
    <row r="1917" ht="12.75" customHeight="1" x14ac:dyDescent="0.25"/>
    <row r="1918" ht="117" customHeight="1" x14ac:dyDescent="0.25"/>
    <row r="1919" ht="117" customHeight="1" x14ac:dyDescent="0.25"/>
    <row r="1920" ht="99" customHeight="1" x14ac:dyDescent="0.25"/>
    <row r="1921" ht="90" customHeight="1" x14ac:dyDescent="0.25"/>
    <row r="1922" ht="108" customHeight="1" x14ac:dyDescent="0.25"/>
    <row r="1923" ht="63" customHeight="1" x14ac:dyDescent="0.25"/>
    <row r="1924" ht="63" customHeight="1" x14ac:dyDescent="0.25"/>
    <row r="1925" ht="108" customHeight="1" x14ac:dyDescent="0.25"/>
    <row r="1926" ht="27" customHeight="1" x14ac:dyDescent="0.25"/>
    <row r="1927" ht="81" customHeight="1" x14ac:dyDescent="0.25"/>
    <row r="1928" ht="135" customHeight="1" x14ac:dyDescent="0.25"/>
    <row r="1929" ht="108" customHeight="1" x14ac:dyDescent="0.25"/>
    <row r="1931" ht="27" customHeight="1" x14ac:dyDescent="0.25"/>
  </sheetData>
  <autoFilter ref="A4:G593"/>
  <mergeCells count="4">
    <mergeCell ref="A3:G3"/>
    <mergeCell ref="A590:D592"/>
    <mergeCell ref="E590:F590"/>
    <mergeCell ref="E592:F592"/>
  </mergeCells>
  <pageMargins left="1.0631944444444399" right="0.70833333333333304" top="0.97916666666666663" bottom="0.74791666666666701" header="0.511811023622047" footer="0.196527777777778"/>
  <pageSetup paperSize="9" fitToHeight="0" orientation="portrait" horizontalDpi="300" verticalDpi="300" r:id="rId1"/>
  <headerFooter>
    <oddHeader>&amp;R&amp;G</oddHeader>
    <oddFooter>&amp;L&amp;Pde&amp;N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6"/>
  <sheetViews>
    <sheetView zoomScaleNormal="100" workbookViewId="0">
      <selection activeCell="B1" sqref="B1:H1"/>
    </sheetView>
  </sheetViews>
  <sheetFormatPr defaultColWidth="7.5703125" defaultRowHeight="12.75" x14ac:dyDescent="0.2"/>
  <cols>
    <col min="1" max="1" width="6.7109375" style="34" customWidth="1"/>
    <col min="2" max="2" width="26.5703125" style="34" customWidth="1"/>
    <col min="3" max="3" width="6.5703125" style="34" customWidth="1"/>
    <col min="4" max="4" width="19.85546875" style="34" customWidth="1"/>
    <col min="5" max="5" width="16.28515625" style="34" customWidth="1"/>
    <col min="6" max="6" width="13.28515625" style="76" customWidth="1"/>
    <col min="7" max="7" width="13.28515625" style="77" customWidth="1"/>
    <col min="8" max="8" width="11.85546875" style="76" customWidth="1"/>
    <col min="9" max="10" width="13.28515625" style="78" customWidth="1"/>
    <col min="11" max="13" width="13.28515625" style="76" customWidth="1"/>
    <col min="14" max="14" width="13.28515625" style="34" customWidth="1"/>
    <col min="15" max="15" width="13.28515625" style="78" customWidth="1"/>
    <col min="16" max="16" width="13.28515625" style="79" customWidth="1"/>
    <col min="17" max="18" width="7.5703125" style="34"/>
    <col min="19" max="19" width="10" style="34" customWidth="1"/>
    <col min="20" max="16384" width="7.5703125" style="34"/>
  </cols>
  <sheetData>
    <row r="1" spans="1:18" s="3" customFormat="1" ht="11.25" customHeight="1" x14ac:dyDescent="0.25">
      <c r="A1" s="32" t="s">
        <v>0</v>
      </c>
      <c r="B1" s="119" t="str">
        <f>'[1]Planilha Comp B196 Reforma Sede'!B2:H2</f>
        <v>Execução de obras e serviços para reforma da Sede da Polícia Penal do Estado de São Paulo</v>
      </c>
      <c r="C1" s="119"/>
      <c r="D1" s="119"/>
      <c r="E1" s="119"/>
      <c r="F1" s="119"/>
      <c r="G1" s="119"/>
      <c r="H1" s="119"/>
    </row>
    <row r="2" spans="1:18" s="3" customFormat="1" ht="37.5" customHeight="1" x14ac:dyDescent="0.25">
      <c r="A2" s="33" t="s">
        <v>1</v>
      </c>
      <c r="B2" s="146" t="s">
        <v>2</v>
      </c>
      <c r="C2" s="146"/>
      <c r="D2" s="146"/>
      <c r="E2" s="146"/>
      <c r="F2" s="146"/>
      <c r="G2" s="146"/>
      <c r="H2" s="146"/>
    </row>
    <row r="3" spans="1:18" ht="29.25" customHeight="1" thickBot="1" x14ac:dyDescent="0.25">
      <c r="A3" s="147" t="s">
        <v>1203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8" s="35" customFormat="1" ht="12" customHeight="1" thickBot="1" x14ac:dyDescent="0.3">
      <c r="A4" s="148" t="s">
        <v>1204</v>
      </c>
      <c r="B4" s="149" t="s">
        <v>5</v>
      </c>
      <c r="C4" s="149"/>
      <c r="D4" s="150" t="s">
        <v>1205</v>
      </c>
      <c r="E4" s="151" t="s">
        <v>1206</v>
      </c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</row>
    <row r="5" spans="1:18" s="35" customFormat="1" ht="17.25" customHeight="1" x14ac:dyDescent="0.25">
      <c r="A5" s="148"/>
      <c r="B5" s="149"/>
      <c r="C5" s="149"/>
      <c r="D5" s="150"/>
      <c r="E5" s="36">
        <v>1</v>
      </c>
      <c r="F5" s="37">
        <v>2</v>
      </c>
      <c r="G5" s="37">
        <v>3</v>
      </c>
      <c r="H5" s="37">
        <v>4</v>
      </c>
      <c r="I5" s="38">
        <v>5</v>
      </c>
      <c r="J5" s="38">
        <v>6</v>
      </c>
      <c r="K5" s="38">
        <v>7</v>
      </c>
      <c r="L5" s="38">
        <v>8</v>
      </c>
      <c r="M5" s="38">
        <v>9</v>
      </c>
      <c r="N5" s="38">
        <v>10</v>
      </c>
      <c r="O5" s="38">
        <v>11</v>
      </c>
      <c r="P5" s="39" t="s">
        <v>1207</v>
      </c>
    </row>
    <row r="6" spans="1:18" ht="15" hidden="1" customHeight="1" x14ac:dyDescent="0.2">
      <c r="A6" s="40">
        <v>1</v>
      </c>
      <c r="B6" s="41" t="s">
        <v>1208</v>
      </c>
      <c r="C6" s="41"/>
      <c r="D6" s="42">
        <f>'[1]Planilha Medição'!M10</f>
        <v>1025650</v>
      </c>
      <c r="E6" s="43">
        <f>E7*D6</f>
        <v>0</v>
      </c>
      <c r="F6" s="44">
        <f>F7*D6</f>
        <v>0</v>
      </c>
      <c r="G6" s="44">
        <f>G7*D6</f>
        <v>0</v>
      </c>
      <c r="H6" s="44">
        <f>H7*D6</f>
        <v>0</v>
      </c>
      <c r="I6" s="44">
        <f>I7*D6</f>
        <v>0</v>
      </c>
      <c r="J6" s="44">
        <f>J7*D6</f>
        <v>0</v>
      </c>
      <c r="K6" s="44">
        <f>K7*D6</f>
        <v>0</v>
      </c>
      <c r="L6" s="44">
        <f>L7*D6</f>
        <v>0</v>
      </c>
      <c r="M6" s="44">
        <f>M7*D6</f>
        <v>0</v>
      </c>
      <c r="N6" s="44">
        <f>N7*D6</f>
        <v>0</v>
      </c>
      <c r="O6" s="45">
        <f>O7*D6</f>
        <v>0</v>
      </c>
      <c r="P6" s="46">
        <f>P7*D6</f>
        <v>0</v>
      </c>
    </row>
    <row r="7" spans="1:18" ht="13.5" customHeight="1" x14ac:dyDescent="0.2">
      <c r="A7" s="152">
        <v>1</v>
      </c>
      <c r="B7" s="153" t="s">
        <v>1208</v>
      </c>
      <c r="C7" s="153"/>
      <c r="D7" s="154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8">
        <f>SUM(E7:O7)</f>
        <v>0</v>
      </c>
      <c r="Q7" s="49"/>
      <c r="R7" s="50"/>
    </row>
    <row r="8" spans="1:18" ht="6" customHeight="1" x14ac:dyDescent="0.25">
      <c r="A8" s="152"/>
      <c r="B8" s="153"/>
      <c r="C8" s="153"/>
      <c r="D8" s="154"/>
      <c r="E8" s="51">
        <f t="shared" ref="E8:P8" si="0">E7</f>
        <v>0</v>
      </c>
      <c r="F8" s="52">
        <f t="shared" si="0"/>
        <v>0</v>
      </c>
      <c r="G8" s="52">
        <f t="shared" si="0"/>
        <v>0</v>
      </c>
      <c r="H8" s="52">
        <f t="shared" si="0"/>
        <v>0</v>
      </c>
      <c r="I8" s="52">
        <f t="shared" si="0"/>
        <v>0</v>
      </c>
      <c r="J8" s="52">
        <f t="shared" si="0"/>
        <v>0</v>
      </c>
      <c r="K8" s="52">
        <f t="shared" si="0"/>
        <v>0</v>
      </c>
      <c r="L8" s="52">
        <f t="shared" si="0"/>
        <v>0</v>
      </c>
      <c r="M8" s="52">
        <f t="shared" si="0"/>
        <v>0</v>
      </c>
      <c r="N8" s="52">
        <f t="shared" si="0"/>
        <v>0</v>
      </c>
      <c r="O8" s="53">
        <f t="shared" si="0"/>
        <v>0</v>
      </c>
      <c r="P8" s="53">
        <f t="shared" si="0"/>
        <v>0</v>
      </c>
      <c r="Q8" s="54"/>
      <c r="R8" s="50"/>
    </row>
    <row r="9" spans="1:18" ht="13.5" customHeight="1" x14ac:dyDescent="0.2">
      <c r="A9" s="152"/>
      <c r="B9" s="153"/>
      <c r="C9" s="153"/>
      <c r="D9" s="154"/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0</v>
      </c>
      <c r="P9" s="56">
        <f>SUM(E9:O9)</f>
        <v>0</v>
      </c>
      <c r="Q9" s="49"/>
      <c r="R9" s="50"/>
    </row>
    <row r="10" spans="1:18" ht="13.5" customHeight="1" x14ac:dyDescent="0.2">
      <c r="A10" s="152">
        <v>2</v>
      </c>
      <c r="B10" s="153" t="s">
        <v>1209</v>
      </c>
      <c r="C10" s="153"/>
      <c r="D10" s="154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8">
        <f>SUM(E10:O10)</f>
        <v>0</v>
      </c>
      <c r="Q10" s="49"/>
      <c r="R10" s="50"/>
    </row>
    <row r="11" spans="1:18" ht="6" customHeight="1" x14ac:dyDescent="0.25">
      <c r="A11" s="152"/>
      <c r="B11" s="153"/>
      <c r="C11" s="153"/>
      <c r="D11" s="154"/>
      <c r="E11" s="51">
        <f t="shared" ref="E11:P11" si="1">E10</f>
        <v>0</v>
      </c>
      <c r="F11" s="52">
        <f t="shared" si="1"/>
        <v>0</v>
      </c>
      <c r="G11" s="52">
        <f t="shared" si="1"/>
        <v>0</v>
      </c>
      <c r="H11" s="52">
        <f t="shared" si="1"/>
        <v>0</v>
      </c>
      <c r="I11" s="52">
        <f t="shared" si="1"/>
        <v>0</v>
      </c>
      <c r="J11" s="52">
        <f t="shared" si="1"/>
        <v>0</v>
      </c>
      <c r="K11" s="52">
        <f t="shared" si="1"/>
        <v>0</v>
      </c>
      <c r="L11" s="52">
        <f t="shared" si="1"/>
        <v>0</v>
      </c>
      <c r="M11" s="52">
        <f t="shared" si="1"/>
        <v>0</v>
      </c>
      <c r="N11" s="52">
        <f t="shared" si="1"/>
        <v>0</v>
      </c>
      <c r="O11" s="53">
        <f t="shared" si="1"/>
        <v>0</v>
      </c>
      <c r="P11" s="53">
        <f t="shared" si="1"/>
        <v>0</v>
      </c>
      <c r="Q11" s="54"/>
      <c r="R11" s="50"/>
    </row>
    <row r="12" spans="1:18" ht="13.5" customHeight="1" x14ac:dyDescent="0.2">
      <c r="A12" s="152"/>
      <c r="B12" s="153"/>
      <c r="C12" s="153"/>
      <c r="D12" s="154"/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0</v>
      </c>
      <c r="P12" s="56">
        <f>SUM(E12:O12)</f>
        <v>0</v>
      </c>
      <c r="Q12" s="49"/>
      <c r="R12" s="50"/>
    </row>
    <row r="13" spans="1:18" ht="13.5" customHeight="1" x14ac:dyDescent="0.2">
      <c r="A13" s="152">
        <v>3</v>
      </c>
      <c r="B13" s="153" t="s">
        <v>1210</v>
      </c>
      <c r="C13" s="153"/>
      <c r="D13" s="154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8">
        <f>SUM(E13:O13)</f>
        <v>0</v>
      </c>
      <c r="Q13" s="49"/>
      <c r="R13" s="50"/>
    </row>
    <row r="14" spans="1:18" ht="6" customHeight="1" x14ac:dyDescent="0.25">
      <c r="A14" s="152">
        <v>3</v>
      </c>
      <c r="B14" s="153" t="s">
        <v>1210</v>
      </c>
      <c r="C14" s="153"/>
      <c r="D14" s="154"/>
      <c r="E14" s="51">
        <f t="shared" ref="E14:P14" si="2">E13</f>
        <v>0</v>
      </c>
      <c r="F14" s="52">
        <f t="shared" si="2"/>
        <v>0</v>
      </c>
      <c r="G14" s="52">
        <f t="shared" si="2"/>
        <v>0</v>
      </c>
      <c r="H14" s="52">
        <f t="shared" si="2"/>
        <v>0</v>
      </c>
      <c r="I14" s="52">
        <f t="shared" si="2"/>
        <v>0</v>
      </c>
      <c r="J14" s="52">
        <f t="shared" si="2"/>
        <v>0</v>
      </c>
      <c r="K14" s="52">
        <f t="shared" si="2"/>
        <v>0</v>
      </c>
      <c r="L14" s="52">
        <f t="shared" si="2"/>
        <v>0</v>
      </c>
      <c r="M14" s="52">
        <f t="shared" si="2"/>
        <v>0</v>
      </c>
      <c r="N14" s="52">
        <f t="shared" si="2"/>
        <v>0</v>
      </c>
      <c r="O14" s="53">
        <f t="shared" si="2"/>
        <v>0</v>
      </c>
      <c r="P14" s="53">
        <f t="shared" si="2"/>
        <v>0</v>
      </c>
      <c r="Q14" s="54"/>
      <c r="R14" s="50"/>
    </row>
    <row r="15" spans="1:18" ht="13.5" customHeight="1" x14ac:dyDescent="0.2">
      <c r="A15" s="152"/>
      <c r="B15" s="153"/>
      <c r="C15" s="153"/>
      <c r="D15" s="154"/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56">
        <f>SUM(E15:O15)</f>
        <v>0</v>
      </c>
      <c r="Q15" s="49"/>
      <c r="R15" s="50"/>
    </row>
    <row r="16" spans="1:18" ht="13.5" customHeight="1" x14ac:dyDescent="0.2">
      <c r="A16" s="152">
        <v>4</v>
      </c>
      <c r="B16" s="153" t="s">
        <v>1211</v>
      </c>
      <c r="C16" s="153"/>
      <c r="D16" s="154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>
        <f>SUM(E16:O16)</f>
        <v>0</v>
      </c>
      <c r="Q16" s="49"/>
      <c r="R16" s="50"/>
    </row>
    <row r="17" spans="1:18" ht="6" customHeight="1" x14ac:dyDescent="0.25">
      <c r="A17" s="152"/>
      <c r="B17" s="153"/>
      <c r="C17" s="153"/>
      <c r="D17" s="154"/>
      <c r="E17" s="51">
        <f t="shared" ref="E17:P17" si="3">E16</f>
        <v>0</v>
      </c>
      <c r="F17" s="52">
        <f t="shared" si="3"/>
        <v>0</v>
      </c>
      <c r="G17" s="52">
        <f t="shared" si="3"/>
        <v>0</v>
      </c>
      <c r="H17" s="52">
        <f t="shared" si="3"/>
        <v>0</v>
      </c>
      <c r="I17" s="52">
        <f t="shared" si="3"/>
        <v>0</v>
      </c>
      <c r="J17" s="52">
        <f t="shared" si="3"/>
        <v>0</v>
      </c>
      <c r="K17" s="52">
        <f t="shared" si="3"/>
        <v>0</v>
      </c>
      <c r="L17" s="52">
        <f t="shared" si="3"/>
        <v>0</v>
      </c>
      <c r="M17" s="52">
        <f t="shared" si="3"/>
        <v>0</v>
      </c>
      <c r="N17" s="52">
        <f t="shared" si="3"/>
        <v>0</v>
      </c>
      <c r="O17" s="53">
        <f t="shared" si="3"/>
        <v>0</v>
      </c>
      <c r="P17" s="53">
        <f t="shared" si="3"/>
        <v>0</v>
      </c>
      <c r="Q17" s="54"/>
      <c r="R17" s="50"/>
    </row>
    <row r="18" spans="1:18" ht="13.5" customHeight="1" x14ac:dyDescent="0.2">
      <c r="A18" s="152">
        <v>4</v>
      </c>
      <c r="B18" s="153" t="s">
        <v>1211</v>
      </c>
      <c r="C18" s="153"/>
      <c r="D18" s="154"/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6">
        <f>SUM(E18:O18)</f>
        <v>0</v>
      </c>
      <c r="Q18" s="49"/>
      <c r="R18" s="50"/>
    </row>
    <row r="19" spans="1:18" ht="13.5" customHeight="1" x14ac:dyDescent="0.2">
      <c r="A19" s="152">
        <v>5</v>
      </c>
      <c r="B19" s="153" t="s">
        <v>1212</v>
      </c>
      <c r="C19" s="153"/>
      <c r="D19" s="154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8">
        <f>SUM(E19:O19)</f>
        <v>0</v>
      </c>
      <c r="Q19" s="49"/>
      <c r="R19" s="50"/>
    </row>
    <row r="20" spans="1:18" ht="6" customHeight="1" x14ac:dyDescent="0.25">
      <c r="A20" s="152"/>
      <c r="B20" s="153"/>
      <c r="C20" s="153"/>
      <c r="D20" s="154"/>
      <c r="E20" s="51">
        <f t="shared" ref="E20:P20" si="4">E19</f>
        <v>0</v>
      </c>
      <c r="F20" s="52">
        <f t="shared" si="4"/>
        <v>0</v>
      </c>
      <c r="G20" s="52">
        <f t="shared" si="4"/>
        <v>0</v>
      </c>
      <c r="H20" s="52">
        <f t="shared" si="4"/>
        <v>0</v>
      </c>
      <c r="I20" s="52">
        <f t="shared" si="4"/>
        <v>0</v>
      </c>
      <c r="J20" s="52">
        <f t="shared" si="4"/>
        <v>0</v>
      </c>
      <c r="K20" s="52">
        <f t="shared" si="4"/>
        <v>0</v>
      </c>
      <c r="L20" s="52">
        <f t="shared" si="4"/>
        <v>0</v>
      </c>
      <c r="M20" s="52">
        <f t="shared" si="4"/>
        <v>0</v>
      </c>
      <c r="N20" s="52">
        <f t="shared" si="4"/>
        <v>0</v>
      </c>
      <c r="O20" s="53">
        <f t="shared" si="4"/>
        <v>0</v>
      </c>
      <c r="P20" s="53">
        <f t="shared" si="4"/>
        <v>0</v>
      </c>
      <c r="Q20" s="54"/>
      <c r="R20" s="50"/>
    </row>
    <row r="21" spans="1:18" ht="13.5" customHeight="1" x14ac:dyDescent="0.2">
      <c r="A21" s="152">
        <v>5</v>
      </c>
      <c r="B21" s="153" t="s">
        <v>1212</v>
      </c>
      <c r="C21" s="153"/>
      <c r="D21" s="154"/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6">
        <f>SUM(E21:O21)</f>
        <v>0</v>
      </c>
      <c r="Q21" s="49"/>
      <c r="R21" s="50"/>
    </row>
    <row r="22" spans="1:18" ht="13.5" customHeight="1" x14ac:dyDescent="0.2">
      <c r="A22" s="152">
        <v>6</v>
      </c>
      <c r="B22" s="153" t="s">
        <v>1213</v>
      </c>
      <c r="C22" s="153"/>
      <c r="D22" s="154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>
        <f>SUM(E22:O22)</f>
        <v>0</v>
      </c>
      <c r="Q22" s="49"/>
      <c r="R22" s="50"/>
    </row>
    <row r="23" spans="1:18" ht="6" customHeight="1" x14ac:dyDescent="0.25">
      <c r="A23" s="152"/>
      <c r="B23" s="153"/>
      <c r="C23" s="153"/>
      <c r="D23" s="154"/>
      <c r="E23" s="51">
        <f t="shared" ref="E23:P23" si="5">E22</f>
        <v>0</v>
      </c>
      <c r="F23" s="52">
        <f t="shared" si="5"/>
        <v>0</v>
      </c>
      <c r="G23" s="52">
        <f t="shared" si="5"/>
        <v>0</v>
      </c>
      <c r="H23" s="52">
        <f t="shared" si="5"/>
        <v>0</v>
      </c>
      <c r="I23" s="52">
        <f t="shared" si="5"/>
        <v>0</v>
      </c>
      <c r="J23" s="52">
        <f t="shared" si="5"/>
        <v>0</v>
      </c>
      <c r="K23" s="52">
        <f t="shared" si="5"/>
        <v>0</v>
      </c>
      <c r="L23" s="52">
        <f t="shared" si="5"/>
        <v>0</v>
      </c>
      <c r="M23" s="52">
        <f t="shared" si="5"/>
        <v>0</v>
      </c>
      <c r="N23" s="52">
        <f t="shared" si="5"/>
        <v>0</v>
      </c>
      <c r="O23" s="53">
        <f t="shared" si="5"/>
        <v>0</v>
      </c>
      <c r="P23" s="53">
        <f t="shared" si="5"/>
        <v>0</v>
      </c>
      <c r="Q23" s="54"/>
      <c r="R23" s="50"/>
    </row>
    <row r="24" spans="1:18" ht="13.5" customHeight="1" x14ac:dyDescent="0.2">
      <c r="A24" s="152">
        <v>6</v>
      </c>
      <c r="B24" s="153" t="s">
        <v>1213</v>
      </c>
      <c r="C24" s="153"/>
      <c r="D24" s="154"/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6">
        <f>SUM(E24:O24)</f>
        <v>0</v>
      </c>
      <c r="Q24" s="49"/>
      <c r="R24" s="50"/>
    </row>
    <row r="25" spans="1:18" ht="13.5" customHeight="1" x14ac:dyDescent="0.2">
      <c r="A25" s="152">
        <v>7</v>
      </c>
      <c r="B25" s="153" t="s">
        <v>1214</v>
      </c>
      <c r="C25" s="153"/>
      <c r="D25" s="154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8">
        <f>SUM(E25:O25)</f>
        <v>0</v>
      </c>
      <c r="Q25" s="49"/>
      <c r="R25" s="50"/>
    </row>
    <row r="26" spans="1:18" ht="6" customHeight="1" x14ac:dyDescent="0.25">
      <c r="A26" s="152"/>
      <c r="B26" s="153"/>
      <c r="C26" s="153"/>
      <c r="D26" s="154"/>
      <c r="E26" s="51">
        <f t="shared" ref="E26:P26" si="6">E25</f>
        <v>0</v>
      </c>
      <c r="F26" s="52">
        <f t="shared" si="6"/>
        <v>0</v>
      </c>
      <c r="G26" s="52">
        <f t="shared" si="6"/>
        <v>0</v>
      </c>
      <c r="H26" s="52">
        <f t="shared" si="6"/>
        <v>0</v>
      </c>
      <c r="I26" s="52">
        <f t="shared" si="6"/>
        <v>0</v>
      </c>
      <c r="J26" s="52">
        <f t="shared" si="6"/>
        <v>0</v>
      </c>
      <c r="K26" s="52">
        <f t="shared" si="6"/>
        <v>0</v>
      </c>
      <c r="L26" s="52">
        <f t="shared" si="6"/>
        <v>0</v>
      </c>
      <c r="M26" s="52">
        <f t="shared" si="6"/>
        <v>0</v>
      </c>
      <c r="N26" s="52">
        <f t="shared" si="6"/>
        <v>0</v>
      </c>
      <c r="O26" s="53">
        <f t="shared" si="6"/>
        <v>0</v>
      </c>
      <c r="P26" s="53">
        <f t="shared" si="6"/>
        <v>0</v>
      </c>
      <c r="Q26" s="54"/>
      <c r="R26" s="50"/>
    </row>
    <row r="27" spans="1:18" ht="13.5" customHeight="1" x14ac:dyDescent="0.2">
      <c r="A27" s="152">
        <v>7</v>
      </c>
      <c r="B27" s="153" t="s">
        <v>1214</v>
      </c>
      <c r="C27" s="153"/>
      <c r="D27" s="154"/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6">
        <f>SUM(E27:O27)</f>
        <v>0</v>
      </c>
      <c r="Q27" s="49"/>
      <c r="R27" s="50"/>
    </row>
    <row r="28" spans="1:18" ht="13.5" customHeight="1" x14ac:dyDescent="0.2">
      <c r="A28" s="152">
        <v>8</v>
      </c>
      <c r="B28" s="153" t="s">
        <v>1215</v>
      </c>
      <c r="C28" s="153"/>
      <c r="D28" s="154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>
        <f>SUM(E28:O28)</f>
        <v>0</v>
      </c>
      <c r="Q28" s="49"/>
      <c r="R28" s="50"/>
    </row>
    <row r="29" spans="1:18" ht="6" customHeight="1" x14ac:dyDescent="0.25">
      <c r="A29" s="152"/>
      <c r="B29" s="153"/>
      <c r="C29" s="153"/>
      <c r="D29" s="154"/>
      <c r="E29" s="51">
        <f t="shared" ref="E29:P29" si="7">E28</f>
        <v>0</v>
      </c>
      <c r="F29" s="52">
        <f t="shared" si="7"/>
        <v>0</v>
      </c>
      <c r="G29" s="52">
        <f t="shared" si="7"/>
        <v>0</v>
      </c>
      <c r="H29" s="52">
        <f t="shared" si="7"/>
        <v>0</v>
      </c>
      <c r="I29" s="52">
        <f t="shared" si="7"/>
        <v>0</v>
      </c>
      <c r="J29" s="52">
        <f t="shared" si="7"/>
        <v>0</v>
      </c>
      <c r="K29" s="52">
        <f t="shared" si="7"/>
        <v>0</v>
      </c>
      <c r="L29" s="52">
        <f t="shared" si="7"/>
        <v>0</v>
      </c>
      <c r="M29" s="52">
        <f t="shared" si="7"/>
        <v>0</v>
      </c>
      <c r="N29" s="52">
        <f t="shared" si="7"/>
        <v>0</v>
      </c>
      <c r="O29" s="53">
        <f t="shared" si="7"/>
        <v>0</v>
      </c>
      <c r="P29" s="53">
        <f t="shared" si="7"/>
        <v>0</v>
      </c>
      <c r="Q29" s="54"/>
      <c r="R29" s="50"/>
    </row>
    <row r="30" spans="1:18" ht="13.5" customHeight="1" x14ac:dyDescent="0.2">
      <c r="A30" s="152">
        <v>8</v>
      </c>
      <c r="B30" s="153" t="s">
        <v>1215</v>
      </c>
      <c r="C30" s="153"/>
      <c r="D30" s="154"/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6">
        <f>SUM(E30:O30)</f>
        <v>0</v>
      </c>
      <c r="Q30" s="49"/>
      <c r="R30" s="50"/>
    </row>
    <row r="31" spans="1:18" ht="13.5" customHeight="1" x14ac:dyDescent="0.2">
      <c r="A31" s="152">
        <v>9</v>
      </c>
      <c r="B31" s="153" t="s">
        <v>1216</v>
      </c>
      <c r="C31" s="153"/>
      <c r="D31" s="154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8">
        <f>SUM(E31:O31)</f>
        <v>0</v>
      </c>
      <c r="Q31" s="49"/>
      <c r="R31" s="50"/>
    </row>
    <row r="32" spans="1:18" ht="6" customHeight="1" x14ac:dyDescent="0.25">
      <c r="A32" s="152"/>
      <c r="B32" s="153"/>
      <c r="C32" s="153"/>
      <c r="D32" s="154"/>
      <c r="E32" s="51">
        <f t="shared" ref="E32:P32" si="8">E31</f>
        <v>0</v>
      </c>
      <c r="F32" s="52">
        <f t="shared" si="8"/>
        <v>0</v>
      </c>
      <c r="G32" s="52">
        <f t="shared" si="8"/>
        <v>0</v>
      </c>
      <c r="H32" s="52">
        <f t="shared" si="8"/>
        <v>0</v>
      </c>
      <c r="I32" s="52">
        <f t="shared" si="8"/>
        <v>0</v>
      </c>
      <c r="J32" s="52">
        <f t="shared" si="8"/>
        <v>0</v>
      </c>
      <c r="K32" s="52">
        <f t="shared" si="8"/>
        <v>0</v>
      </c>
      <c r="L32" s="52">
        <f t="shared" si="8"/>
        <v>0</v>
      </c>
      <c r="M32" s="52">
        <f t="shared" si="8"/>
        <v>0</v>
      </c>
      <c r="N32" s="52">
        <f t="shared" si="8"/>
        <v>0</v>
      </c>
      <c r="O32" s="53">
        <f t="shared" si="8"/>
        <v>0</v>
      </c>
      <c r="P32" s="53">
        <f t="shared" si="8"/>
        <v>0</v>
      </c>
      <c r="Q32" s="54"/>
      <c r="R32" s="50"/>
    </row>
    <row r="33" spans="1:18" ht="13.5" customHeight="1" x14ac:dyDescent="0.2">
      <c r="A33" s="152">
        <v>9</v>
      </c>
      <c r="B33" s="153" t="s">
        <v>1216</v>
      </c>
      <c r="C33" s="153"/>
      <c r="D33" s="154"/>
      <c r="E33" s="55"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5">
        <v>0</v>
      </c>
      <c r="M33" s="55">
        <v>0</v>
      </c>
      <c r="N33" s="55">
        <v>0</v>
      </c>
      <c r="O33" s="55">
        <v>0</v>
      </c>
      <c r="P33" s="56">
        <f>SUM(E33:O33)</f>
        <v>0</v>
      </c>
      <c r="Q33" s="49"/>
      <c r="R33" s="50"/>
    </row>
    <row r="34" spans="1:18" ht="13.5" customHeight="1" x14ac:dyDescent="0.2">
      <c r="A34" s="152">
        <v>10</v>
      </c>
      <c r="B34" s="153" t="s">
        <v>1217</v>
      </c>
      <c r="C34" s="153"/>
      <c r="D34" s="154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8">
        <f>SUM(E34:O34)</f>
        <v>0</v>
      </c>
      <c r="Q34" s="49"/>
      <c r="R34" s="50"/>
    </row>
    <row r="35" spans="1:18" ht="6" customHeight="1" x14ac:dyDescent="0.25">
      <c r="A35" s="152"/>
      <c r="B35" s="153"/>
      <c r="C35" s="153"/>
      <c r="D35" s="154"/>
      <c r="E35" s="51">
        <f t="shared" ref="E35:P35" si="9">E34</f>
        <v>0</v>
      </c>
      <c r="F35" s="52">
        <f t="shared" si="9"/>
        <v>0</v>
      </c>
      <c r="G35" s="52">
        <f t="shared" si="9"/>
        <v>0</v>
      </c>
      <c r="H35" s="52">
        <f t="shared" si="9"/>
        <v>0</v>
      </c>
      <c r="I35" s="52">
        <f t="shared" si="9"/>
        <v>0</v>
      </c>
      <c r="J35" s="52">
        <f t="shared" si="9"/>
        <v>0</v>
      </c>
      <c r="K35" s="52">
        <f t="shared" si="9"/>
        <v>0</v>
      </c>
      <c r="L35" s="52">
        <f t="shared" si="9"/>
        <v>0</v>
      </c>
      <c r="M35" s="52">
        <f t="shared" si="9"/>
        <v>0</v>
      </c>
      <c r="N35" s="52">
        <f t="shared" si="9"/>
        <v>0</v>
      </c>
      <c r="O35" s="53">
        <f t="shared" si="9"/>
        <v>0</v>
      </c>
      <c r="P35" s="53">
        <f t="shared" si="9"/>
        <v>0</v>
      </c>
      <c r="Q35" s="54"/>
      <c r="R35" s="50"/>
    </row>
    <row r="36" spans="1:18" ht="13.5" customHeight="1" x14ac:dyDescent="0.2">
      <c r="A36" s="152">
        <v>10</v>
      </c>
      <c r="B36" s="153" t="s">
        <v>1217</v>
      </c>
      <c r="C36" s="153"/>
      <c r="D36" s="154"/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6">
        <f>SUM(E36:O36)</f>
        <v>0</v>
      </c>
      <c r="Q36" s="49"/>
      <c r="R36" s="50"/>
    </row>
    <row r="37" spans="1:18" ht="13.5" customHeight="1" x14ac:dyDescent="0.2">
      <c r="A37" s="152">
        <v>11</v>
      </c>
      <c r="B37" s="153" t="s">
        <v>1218</v>
      </c>
      <c r="C37" s="153"/>
      <c r="D37" s="154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8">
        <f>SUM(E37:O37)</f>
        <v>0</v>
      </c>
      <c r="Q37" s="49"/>
      <c r="R37" s="50"/>
    </row>
    <row r="38" spans="1:18" ht="6" customHeight="1" x14ac:dyDescent="0.25">
      <c r="A38" s="152"/>
      <c r="B38" s="153"/>
      <c r="C38" s="153"/>
      <c r="D38" s="154"/>
      <c r="E38" s="51">
        <f t="shared" ref="E38:P38" si="10">E37</f>
        <v>0</v>
      </c>
      <c r="F38" s="52">
        <f t="shared" si="10"/>
        <v>0</v>
      </c>
      <c r="G38" s="52">
        <f t="shared" si="10"/>
        <v>0</v>
      </c>
      <c r="H38" s="52">
        <f t="shared" si="10"/>
        <v>0</v>
      </c>
      <c r="I38" s="52">
        <f t="shared" si="10"/>
        <v>0</v>
      </c>
      <c r="J38" s="52">
        <f t="shared" si="10"/>
        <v>0</v>
      </c>
      <c r="K38" s="52">
        <f t="shared" si="10"/>
        <v>0</v>
      </c>
      <c r="L38" s="52">
        <f t="shared" si="10"/>
        <v>0</v>
      </c>
      <c r="M38" s="52">
        <f t="shared" si="10"/>
        <v>0</v>
      </c>
      <c r="N38" s="52">
        <f t="shared" si="10"/>
        <v>0</v>
      </c>
      <c r="O38" s="53">
        <f t="shared" si="10"/>
        <v>0</v>
      </c>
      <c r="P38" s="53">
        <f t="shared" si="10"/>
        <v>0</v>
      </c>
      <c r="Q38" s="54"/>
      <c r="R38" s="50"/>
    </row>
    <row r="39" spans="1:18" ht="13.5" customHeight="1" x14ac:dyDescent="0.2">
      <c r="A39" s="152">
        <v>11</v>
      </c>
      <c r="B39" s="153" t="s">
        <v>1218</v>
      </c>
      <c r="C39" s="153"/>
      <c r="D39" s="154"/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6">
        <f>SUM(E39:O39)</f>
        <v>0</v>
      </c>
      <c r="Q39" s="49"/>
      <c r="R39" s="50"/>
    </row>
    <row r="40" spans="1:18" ht="13.5" customHeight="1" x14ac:dyDescent="0.2">
      <c r="A40" s="152">
        <v>12</v>
      </c>
      <c r="B40" s="153" t="s">
        <v>1219</v>
      </c>
      <c r="C40" s="153"/>
      <c r="D40" s="154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8">
        <f>SUM(E40:O40)</f>
        <v>0</v>
      </c>
      <c r="Q40" s="49"/>
      <c r="R40" s="50"/>
    </row>
    <row r="41" spans="1:18" ht="6" customHeight="1" x14ac:dyDescent="0.25">
      <c r="A41" s="152"/>
      <c r="B41" s="153"/>
      <c r="C41" s="153"/>
      <c r="D41" s="154"/>
      <c r="E41" s="51">
        <f t="shared" ref="E41:P41" si="11">E40</f>
        <v>0</v>
      </c>
      <c r="F41" s="52">
        <f t="shared" si="11"/>
        <v>0</v>
      </c>
      <c r="G41" s="52">
        <f t="shared" si="11"/>
        <v>0</v>
      </c>
      <c r="H41" s="52">
        <f t="shared" si="11"/>
        <v>0</v>
      </c>
      <c r="I41" s="52">
        <f t="shared" si="11"/>
        <v>0</v>
      </c>
      <c r="J41" s="52">
        <f t="shared" si="11"/>
        <v>0</v>
      </c>
      <c r="K41" s="52">
        <f t="shared" si="11"/>
        <v>0</v>
      </c>
      <c r="L41" s="52">
        <f t="shared" si="11"/>
        <v>0</v>
      </c>
      <c r="M41" s="52">
        <f t="shared" si="11"/>
        <v>0</v>
      </c>
      <c r="N41" s="52">
        <f t="shared" si="11"/>
        <v>0</v>
      </c>
      <c r="O41" s="53">
        <f t="shared" si="11"/>
        <v>0</v>
      </c>
      <c r="P41" s="53">
        <f t="shared" si="11"/>
        <v>0</v>
      </c>
      <c r="Q41" s="54"/>
      <c r="R41" s="50"/>
    </row>
    <row r="42" spans="1:18" ht="13.5" customHeight="1" x14ac:dyDescent="0.2">
      <c r="A42" s="152">
        <v>12</v>
      </c>
      <c r="B42" s="153" t="s">
        <v>1219</v>
      </c>
      <c r="C42" s="153"/>
      <c r="D42" s="154"/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v>0</v>
      </c>
      <c r="N42" s="55">
        <v>0</v>
      </c>
      <c r="O42" s="55">
        <v>0</v>
      </c>
      <c r="P42" s="56">
        <f>SUM(E42:O42)</f>
        <v>0</v>
      </c>
      <c r="Q42" s="49"/>
      <c r="R42" s="50"/>
    </row>
    <row r="43" spans="1:18" ht="13.5" customHeight="1" x14ac:dyDescent="0.2">
      <c r="A43" s="152">
        <v>13</v>
      </c>
      <c r="B43" s="153" t="s">
        <v>1220</v>
      </c>
      <c r="C43" s="153"/>
      <c r="D43" s="154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8">
        <f>SUM(E43:O43)</f>
        <v>0</v>
      </c>
      <c r="Q43" s="49"/>
      <c r="R43" s="50"/>
    </row>
    <row r="44" spans="1:18" ht="6" customHeight="1" x14ac:dyDescent="0.25">
      <c r="A44" s="152"/>
      <c r="B44" s="153"/>
      <c r="C44" s="153"/>
      <c r="D44" s="154"/>
      <c r="E44" s="51">
        <f t="shared" ref="E44:P44" si="12">E43</f>
        <v>0</v>
      </c>
      <c r="F44" s="52">
        <f t="shared" si="12"/>
        <v>0</v>
      </c>
      <c r="G44" s="52">
        <f t="shared" si="12"/>
        <v>0</v>
      </c>
      <c r="H44" s="52">
        <f t="shared" si="12"/>
        <v>0</v>
      </c>
      <c r="I44" s="52">
        <f t="shared" si="12"/>
        <v>0</v>
      </c>
      <c r="J44" s="52">
        <f t="shared" si="12"/>
        <v>0</v>
      </c>
      <c r="K44" s="52">
        <f t="shared" si="12"/>
        <v>0</v>
      </c>
      <c r="L44" s="52">
        <f t="shared" si="12"/>
        <v>0</v>
      </c>
      <c r="M44" s="52">
        <f t="shared" si="12"/>
        <v>0</v>
      </c>
      <c r="N44" s="52">
        <f t="shared" si="12"/>
        <v>0</v>
      </c>
      <c r="O44" s="53">
        <f t="shared" si="12"/>
        <v>0</v>
      </c>
      <c r="P44" s="53">
        <f t="shared" si="12"/>
        <v>0</v>
      </c>
      <c r="Q44" s="54"/>
      <c r="R44" s="50"/>
    </row>
    <row r="45" spans="1:18" ht="13.5" customHeight="1" x14ac:dyDescent="0.2">
      <c r="A45" s="152">
        <v>13</v>
      </c>
      <c r="B45" s="153" t="s">
        <v>1220</v>
      </c>
      <c r="C45" s="153"/>
      <c r="D45" s="154"/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v>0</v>
      </c>
      <c r="O45" s="55">
        <v>0</v>
      </c>
      <c r="P45" s="56">
        <f>SUM(E45:O45)</f>
        <v>0</v>
      </c>
      <c r="Q45" s="49"/>
      <c r="R45" s="50"/>
    </row>
    <row r="46" spans="1:18" ht="13.5" customHeight="1" x14ac:dyDescent="0.2">
      <c r="A46" s="152">
        <v>14</v>
      </c>
      <c r="B46" s="153" t="s">
        <v>1221</v>
      </c>
      <c r="C46" s="153"/>
      <c r="D46" s="154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8">
        <f>SUM(E46:O46)</f>
        <v>0</v>
      </c>
      <c r="Q46" s="49"/>
      <c r="R46" s="50"/>
    </row>
    <row r="47" spans="1:18" ht="6" customHeight="1" x14ac:dyDescent="0.25">
      <c r="A47" s="152"/>
      <c r="B47" s="153"/>
      <c r="C47" s="153"/>
      <c r="D47" s="154"/>
      <c r="E47" s="51">
        <f t="shared" ref="E47:P47" si="13">E46</f>
        <v>0</v>
      </c>
      <c r="F47" s="52">
        <f t="shared" si="13"/>
        <v>0</v>
      </c>
      <c r="G47" s="52">
        <f t="shared" si="13"/>
        <v>0</v>
      </c>
      <c r="H47" s="52">
        <f t="shared" si="13"/>
        <v>0</v>
      </c>
      <c r="I47" s="52">
        <f t="shared" si="13"/>
        <v>0</v>
      </c>
      <c r="J47" s="52">
        <f t="shared" si="13"/>
        <v>0</v>
      </c>
      <c r="K47" s="52">
        <f t="shared" si="13"/>
        <v>0</v>
      </c>
      <c r="L47" s="52">
        <f t="shared" si="13"/>
        <v>0</v>
      </c>
      <c r="M47" s="52">
        <f t="shared" si="13"/>
        <v>0</v>
      </c>
      <c r="N47" s="52">
        <f t="shared" si="13"/>
        <v>0</v>
      </c>
      <c r="O47" s="53">
        <f t="shared" si="13"/>
        <v>0</v>
      </c>
      <c r="P47" s="53">
        <f t="shared" si="13"/>
        <v>0</v>
      </c>
      <c r="Q47" s="54"/>
      <c r="R47" s="50"/>
    </row>
    <row r="48" spans="1:18" ht="13.5" customHeight="1" x14ac:dyDescent="0.2">
      <c r="A48" s="152">
        <v>14</v>
      </c>
      <c r="B48" s="153" t="s">
        <v>1221</v>
      </c>
      <c r="C48" s="153"/>
      <c r="D48" s="154"/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6">
        <f>SUM(E48:O48)</f>
        <v>0</v>
      </c>
      <c r="Q48" s="49"/>
      <c r="R48" s="50"/>
    </row>
    <row r="49" spans="1:19" ht="13.5" customHeight="1" x14ac:dyDescent="0.2">
      <c r="A49" s="152" t="s">
        <v>1222</v>
      </c>
      <c r="B49" s="153" t="s">
        <v>1223</v>
      </c>
      <c r="C49" s="153"/>
      <c r="D49" s="154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8">
        <f>SUM(E49:O49)</f>
        <v>0</v>
      </c>
      <c r="Q49" s="49"/>
      <c r="R49" s="50"/>
    </row>
    <row r="50" spans="1:19" ht="6" customHeight="1" x14ac:dyDescent="0.25">
      <c r="A50" s="152"/>
      <c r="B50" s="153"/>
      <c r="C50" s="153"/>
      <c r="D50" s="154"/>
      <c r="E50" s="51">
        <f t="shared" ref="E50:P50" si="14">E49</f>
        <v>0</v>
      </c>
      <c r="F50" s="52">
        <f t="shared" si="14"/>
        <v>0</v>
      </c>
      <c r="G50" s="52">
        <f t="shared" si="14"/>
        <v>0</v>
      </c>
      <c r="H50" s="52">
        <f t="shared" si="14"/>
        <v>0</v>
      </c>
      <c r="I50" s="52">
        <f t="shared" si="14"/>
        <v>0</v>
      </c>
      <c r="J50" s="52">
        <f t="shared" si="14"/>
        <v>0</v>
      </c>
      <c r="K50" s="52">
        <f t="shared" si="14"/>
        <v>0</v>
      </c>
      <c r="L50" s="52">
        <f t="shared" si="14"/>
        <v>0</v>
      </c>
      <c r="M50" s="52">
        <f t="shared" si="14"/>
        <v>0</v>
      </c>
      <c r="N50" s="52">
        <f t="shared" si="14"/>
        <v>0</v>
      </c>
      <c r="O50" s="53">
        <f t="shared" si="14"/>
        <v>0</v>
      </c>
      <c r="P50" s="53">
        <f t="shared" si="14"/>
        <v>0</v>
      </c>
      <c r="Q50" s="54"/>
      <c r="R50" s="50"/>
    </row>
    <row r="51" spans="1:19" ht="13.5" customHeight="1" x14ac:dyDescent="0.2">
      <c r="A51" s="152" t="s">
        <v>1222</v>
      </c>
      <c r="B51" s="153" t="s">
        <v>1223</v>
      </c>
      <c r="C51" s="153"/>
      <c r="D51" s="154"/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6">
        <f>SUM(E51:O51)</f>
        <v>0</v>
      </c>
      <c r="Q51" s="49"/>
      <c r="R51" s="50"/>
    </row>
    <row r="52" spans="1:19" ht="13.5" customHeight="1" thickBot="1" x14ac:dyDescent="0.25">
      <c r="A52" s="155">
        <v>16</v>
      </c>
      <c r="B52" s="156" t="s">
        <v>1224</v>
      </c>
      <c r="C52" s="156"/>
      <c r="D52" s="154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8">
        <f>SUM(E52:O52)</f>
        <v>0</v>
      </c>
      <c r="Q52" s="49"/>
      <c r="R52" s="50"/>
    </row>
    <row r="53" spans="1:19" ht="6" customHeight="1" thickBot="1" x14ac:dyDescent="0.3">
      <c r="A53" s="155"/>
      <c r="B53" s="156"/>
      <c r="C53" s="156"/>
      <c r="D53" s="154"/>
      <c r="E53" s="51">
        <f t="shared" ref="E53:P53" si="15">E52</f>
        <v>0</v>
      </c>
      <c r="F53" s="52">
        <f t="shared" si="15"/>
        <v>0</v>
      </c>
      <c r="G53" s="52">
        <f t="shared" si="15"/>
        <v>0</v>
      </c>
      <c r="H53" s="52">
        <f t="shared" si="15"/>
        <v>0</v>
      </c>
      <c r="I53" s="52">
        <f t="shared" si="15"/>
        <v>0</v>
      </c>
      <c r="J53" s="52">
        <f t="shared" si="15"/>
        <v>0</v>
      </c>
      <c r="K53" s="52">
        <f t="shared" si="15"/>
        <v>0</v>
      </c>
      <c r="L53" s="52">
        <f t="shared" si="15"/>
        <v>0</v>
      </c>
      <c r="M53" s="52">
        <f t="shared" si="15"/>
        <v>0</v>
      </c>
      <c r="N53" s="52">
        <f t="shared" si="15"/>
        <v>0</v>
      </c>
      <c r="O53" s="53">
        <f t="shared" si="15"/>
        <v>0</v>
      </c>
      <c r="P53" s="53">
        <f t="shared" si="15"/>
        <v>0</v>
      </c>
      <c r="Q53" s="54"/>
      <c r="R53" s="50"/>
    </row>
    <row r="54" spans="1:19" ht="13.5" customHeight="1" thickBot="1" x14ac:dyDescent="0.25">
      <c r="A54" s="155">
        <v>16</v>
      </c>
      <c r="B54" s="156" t="s">
        <v>1224</v>
      </c>
      <c r="C54" s="156"/>
      <c r="D54" s="154"/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6">
        <f>SUM(E54:O54)</f>
        <v>0</v>
      </c>
      <c r="Q54" s="49"/>
      <c r="R54" s="50"/>
    </row>
    <row r="55" spans="1:19" s="60" customFormat="1" ht="12.75" customHeight="1" thickBot="1" x14ac:dyDescent="0.25">
      <c r="A55" s="158" t="s">
        <v>1225</v>
      </c>
      <c r="B55" s="158"/>
      <c r="C55" s="158"/>
      <c r="D55" s="159"/>
      <c r="E55" s="57">
        <f t="shared" ref="E55:O55" si="16">SUM(E7,E10,E13,E16,E19,E22,E25,E28,E31,E34,E37,E40,E43,E46,E49,E52)</f>
        <v>0</v>
      </c>
      <c r="F55" s="58">
        <f t="shared" si="16"/>
        <v>0</v>
      </c>
      <c r="G55" s="58">
        <f t="shared" si="16"/>
        <v>0</v>
      </c>
      <c r="H55" s="58">
        <f t="shared" si="16"/>
        <v>0</v>
      </c>
      <c r="I55" s="58">
        <f t="shared" si="16"/>
        <v>0</v>
      </c>
      <c r="J55" s="58">
        <f t="shared" si="16"/>
        <v>0</v>
      </c>
      <c r="K55" s="58">
        <f t="shared" si="16"/>
        <v>0</v>
      </c>
      <c r="L55" s="58">
        <f t="shared" si="16"/>
        <v>0</v>
      </c>
      <c r="M55" s="58">
        <f t="shared" si="16"/>
        <v>0</v>
      </c>
      <c r="N55" s="58">
        <f t="shared" si="16"/>
        <v>0</v>
      </c>
      <c r="O55" s="58">
        <f t="shared" si="16"/>
        <v>0</v>
      </c>
      <c r="P55" s="59">
        <f>SUM(E55:O55)</f>
        <v>0</v>
      </c>
      <c r="Q55" s="49"/>
      <c r="R55" s="50"/>
    </row>
    <row r="56" spans="1:19" s="60" customFormat="1" ht="12.75" customHeight="1" x14ac:dyDescent="0.2">
      <c r="A56" s="158"/>
      <c r="B56" s="158"/>
      <c r="C56" s="158"/>
      <c r="D56" s="159"/>
      <c r="E56" s="61" t="e">
        <f t="shared" ref="E56:P56" si="17">ROUND(E55/$D55,4)</f>
        <v>#DIV/0!</v>
      </c>
      <c r="F56" s="62" t="e">
        <f t="shared" si="17"/>
        <v>#DIV/0!</v>
      </c>
      <c r="G56" s="62" t="e">
        <f t="shared" si="17"/>
        <v>#DIV/0!</v>
      </c>
      <c r="H56" s="62" t="e">
        <f t="shared" si="17"/>
        <v>#DIV/0!</v>
      </c>
      <c r="I56" s="62" t="e">
        <f t="shared" si="17"/>
        <v>#DIV/0!</v>
      </c>
      <c r="J56" s="62" t="e">
        <f t="shared" si="17"/>
        <v>#DIV/0!</v>
      </c>
      <c r="K56" s="62" t="e">
        <f t="shared" si="17"/>
        <v>#DIV/0!</v>
      </c>
      <c r="L56" s="62" t="e">
        <f t="shared" si="17"/>
        <v>#DIV/0!</v>
      </c>
      <c r="M56" s="62" t="e">
        <f t="shared" si="17"/>
        <v>#DIV/0!</v>
      </c>
      <c r="N56" s="62" t="e">
        <f t="shared" si="17"/>
        <v>#DIV/0!</v>
      </c>
      <c r="O56" s="62" t="e">
        <f t="shared" si="17"/>
        <v>#DIV/0!</v>
      </c>
      <c r="P56" s="63" t="e">
        <f t="shared" si="17"/>
        <v>#DIV/0!</v>
      </c>
      <c r="Q56" s="49"/>
      <c r="R56" s="50"/>
    </row>
    <row r="57" spans="1:19" s="60" customFormat="1" ht="17.25" customHeight="1" x14ac:dyDescent="0.2">
      <c r="A57" s="160" t="s">
        <v>1226</v>
      </c>
      <c r="B57" s="160"/>
      <c r="C57" s="64">
        <v>0</v>
      </c>
      <c r="D57" s="65"/>
      <c r="E57" s="66">
        <f t="shared" ref="E57:O57" si="18">E55*$C57</f>
        <v>0</v>
      </c>
      <c r="F57" s="67">
        <f t="shared" si="18"/>
        <v>0</v>
      </c>
      <c r="G57" s="67">
        <f t="shared" si="18"/>
        <v>0</v>
      </c>
      <c r="H57" s="67">
        <f t="shared" si="18"/>
        <v>0</v>
      </c>
      <c r="I57" s="67">
        <f t="shared" si="18"/>
        <v>0</v>
      </c>
      <c r="J57" s="67">
        <f t="shared" si="18"/>
        <v>0</v>
      </c>
      <c r="K57" s="67">
        <f t="shared" si="18"/>
        <v>0</v>
      </c>
      <c r="L57" s="67">
        <f t="shared" si="18"/>
        <v>0</v>
      </c>
      <c r="M57" s="67">
        <f t="shared" si="18"/>
        <v>0</v>
      </c>
      <c r="N57" s="67">
        <f t="shared" si="18"/>
        <v>0</v>
      </c>
      <c r="O57" s="67">
        <f t="shared" si="18"/>
        <v>0</v>
      </c>
      <c r="P57" s="68">
        <f>SUM(E57:O57)</f>
        <v>0</v>
      </c>
      <c r="Q57" s="49"/>
      <c r="R57" s="50"/>
    </row>
    <row r="58" spans="1:19" s="60" customFormat="1" ht="17.25" customHeight="1" thickBot="1" x14ac:dyDescent="0.25">
      <c r="A58" s="161" t="s">
        <v>1227</v>
      </c>
      <c r="B58" s="161"/>
      <c r="C58" s="161"/>
      <c r="D58" s="162"/>
      <c r="E58" s="69">
        <f t="shared" ref="E58:O58" si="19">E55+E57</f>
        <v>0</v>
      </c>
      <c r="F58" s="70">
        <f t="shared" si="19"/>
        <v>0</v>
      </c>
      <c r="G58" s="70">
        <f t="shared" si="19"/>
        <v>0</v>
      </c>
      <c r="H58" s="70">
        <f t="shared" si="19"/>
        <v>0</v>
      </c>
      <c r="I58" s="70">
        <f t="shared" si="19"/>
        <v>0</v>
      </c>
      <c r="J58" s="70">
        <f t="shared" si="19"/>
        <v>0</v>
      </c>
      <c r="K58" s="70">
        <f t="shared" si="19"/>
        <v>0</v>
      </c>
      <c r="L58" s="70">
        <f t="shared" si="19"/>
        <v>0</v>
      </c>
      <c r="M58" s="70">
        <f t="shared" si="19"/>
        <v>0</v>
      </c>
      <c r="N58" s="70">
        <f t="shared" si="19"/>
        <v>0</v>
      </c>
      <c r="O58" s="70">
        <f t="shared" si="19"/>
        <v>0</v>
      </c>
      <c r="P58" s="71">
        <f>SUM(E58:O58)</f>
        <v>0</v>
      </c>
      <c r="Q58" s="49"/>
      <c r="R58" s="50"/>
    </row>
    <row r="59" spans="1:19" s="60" customFormat="1" ht="17.25" customHeight="1" thickBot="1" x14ac:dyDescent="0.25">
      <c r="A59" s="163" t="s">
        <v>1228</v>
      </c>
      <c r="B59" s="163"/>
      <c r="C59" s="163"/>
      <c r="D59" s="162"/>
      <c r="E59" s="72">
        <f>E58</f>
        <v>0</v>
      </c>
      <c r="F59" s="73">
        <f t="shared" ref="F59:O59" si="20">E59+F58</f>
        <v>0</v>
      </c>
      <c r="G59" s="73">
        <f t="shared" si="20"/>
        <v>0</v>
      </c>
      <c r="H59" s="73">
        <f t="shared" si="20"/>
        <v>0</v>
      </c>
      <c r="I59" s="73">
        <f t="shared" si="20"/>
        <v>0</v>
      </c>
      <c r="J59" s="73">
        <f t="shared" si="20"/>
        <v>0</v>
      </c>
      <c r="K59" s="73">
        <f t="shared" si="20"/>
        <v>0</v>
      </c>
      <c r="L59" s="73">
        <f t="shared" si="20"/>
        <v>0</v>
      </c>
      <c r="M59" s="73">
        <f t="shared" si="20"/>
        <v>0</v>
      </c>
      <c r="N59" s="73">
        <f t="shared" si="20"/>
        <v>0</v>
      </c>
      <c r="O59" s="73">
        <f t="shared" si="20"/>
        <v>0</v>
      </c>
      <c r="P59" s="74"/>
      <c r="Q59" s="34"/>
      <c r="R59" s="50"/>
      <c r="S59" s="75"/>
    </row>
    <row r="60" spans="1:19" s="60" customFormat="1" ht="17.25" hidden="1" customHeight="1" x14ac:dyDescent="0.2">
      <c r="A60" s="34"/>
      <c r="B60" s="34"/>
      <c r="C60" s="34"/>
      <c r="D60" s="34"/>
      <c r="E60" s="34"/>
      <c r="F60" s="76"/>
      <c r="G60" s="77"/>
      <c r="H60" s="76"/>
      <c r="I60" s="78"/>
      <c r="J60" s="78"/>
      <c r="K60" s="76"/>
      <c r="L60" s="76"/>
      <c r="M60" s="76"/>
      <c r="N60" s="34"/>
      <c r="O60" s="78"/>
      <c r="P60" s="79"/>
      <c r="Q60" s="34"/>
      <c r="R60" s="34"/>
      <c r="S60" s="34"/>
    </row>
    <row r="61" spans="1:19" s="82" customFormat="1" ht="12.75" hidden="1" customHeight="1" x14ac:dyDescent="0.2">
      <c r="A61" s="164" t="s">
        <v>1229</v>
      </c>
      <c r="B61" s="164"/>
      <c r="C61" s="80"/>
      <c r="D61" s="165"/>
      <c r="E61" s="81">
        <v>76797.7</v>
      </c>
      <c r="F61" s="81">
        <v>24534.89</v>
      </c>
      <c r="G61" s="81">
        <v>19156.87</v>
      </c>
      <c r="H61" s="81">
        <v>269003.89</v>
      </c>
      <c r="I61" s="81">
        <v>235022.15</v>
      </c>
      <c r="J61" s="81"/>
      <c r="K61" s="81"/>
      <c r="L61" s="81"/>
      <c r="M61" s="81"/>
      <c r="N61" s="81"/>
      <c r="O61" s="81"/>
      <c r="P61" s="81">
        <f>P6+P9+P13+P16+P19+P22+P25+P28+P31+P34+P37+P40+P43+P46+P49+P52</f>
        <v>0</v>
      </c>
      <c r="Q61" s="34"/>
      <c r="R61" s="34"/>
      <c r="S61" s="34"/>
    </row>
    <row r="62" spans="1:19" s="82" customFormat="1" ht="12.75" hidden="1" customHeight="1" x14ac:dyDescent="0.2">
      <c r="A62" s="164"/>
      <c r="B62" s="164"/>
      <c r="C62" s="83"/>
      <c r="D62" s="165"/>
      <c r="E62" s="84" t="e">
        <f>E61/#REF!</f>
        <v>#REF!</v>
      </c>
      <c r="F62" s="84" t="e">
        <f>F61/#REF!</f>
        <v>#REF!</v>
      </c>
      <c r="G62" s="84" t="e">
        <f>G61/#REF!</f>
        <v>#REF!</v>
      </c>
      <c r="H62" s="84" t="e">
        <f>H61/#REF!</f>
        <v>#REF!</v>
      </c>
      <c r="I62" s="84" t="e">
        <f>I61/#REF!</f>
        <v>#REF!</v>
      </c>
      <c r="J62" s="84"/>
      <c r="K62" s="85"/>
      <c r="L62" s="84"/>
      <c r="M62" s="84"/>
      <c r="N62" s="84"/>
      <c r="O62" s="86"/>
      <c r="P62" s="87" t="e">
        <f>SUM(E62:O62)</f>
        <v>#REF!</v>
      </c>
      <c r="Q62" s="34"/>
      <c r="R62" s="34"/>
      <c r="S62" s="34"/>
    </row>
    <row r="63" spans="1:19" s="82" customFormat="1" ht="17.25" hidden="1" customHeight="1" x14ac:dyDescent="0.2">
      <c r="A63" s="164" t="s">
        <v>1230</v>
      </c>
      <c r="B63" s="164"/>
      <c r="C63" s="88"/>
      <c r="D63" s="89"/>
      <c r="E63" s="90">
        <f>E61*31.22%</f>
        <v>23976.241939999996</v>
      </c>
      <c r="F63" s="90">
        <f>F61*31.22%</f>
        <v>7659.7926579999994</v>
      </c>
      <c r="G63" s="90">
        <f>G61*31.22%</f>
        <v>5980.7748139999994</v>
      </c>
      <c r="H63" s="90">
        <f>H61*31.22%</f>
        <v>83983.014458000005</v>
      </c>
      <c r="I63" s="90">
        <f>I61*31.22%</f>
        <v>73373.915229999999</v>
      </c>
      <c r="J63" s="90"/>
      <c r="K63" s="90"/>
      <c r="L63" s="90"/>
      <c r="M63" s="90"/>
      <c r="N63" s="90"/>
      <c r="O63" s="90"/>
      <c r="P63" s="90">
        <f>P61*31.22%</f>
        <v>0</v>
      </c>
      <c r="Q63" s="34"/>
      <c r="R63" s="34"/>
      <c r="S63" s="34"/>
    </row>
    <row r="64" spans="1:19" s="82" customFormat="1" ht="17.25" hidden="1" customHeight="1" x14ac:dyDescent="0.2">
      <c r="A64" s="164" t="s">
        <v>1231</v>
      </c>
      <c r="B64" s="164"/>
      <c r="C64" s="88"/>
      <c r="D64" s="91"/>
      <c r="E64" s="90">
        <f>E61+E63</f>
        <v>100773.94193999999</v>
      </c>
      <c r="F64" s="90">
        <f>F61+F63</f>
        <v>32194.682657999998</v>
      </c>
      <c r="G64" s="90">
        <f>G61+G63</f>
        <v>25137.644813999999</v>
      </c>
      <c r="H64" s="90">
        <f>H61+H63</f>
        <v>352986.90445800003</v>
      </c>
      <c r="I64" s="90">
        <f>I61+I63</f>
        <v>308396.06523000001</v>
      </c>
      <c r="J64" s="90"/>
      <c r="K64" s="90"/>
      <c r="L64" s="90"/>
      <c r="M64" s="90"/>
      <c r="N64" s="90"/>
      <c r="O64" s="90"/>
      <c r="P64" s="92">
        <f>P61+P63</f>
        <v>0</v>
      </c>
      <c r="Q64" s="34"/>
      <c r="R64" s="34"/>
      <c r="S64" s="34"/>
    </row>
    <row r="65" spans="1:19" s="82" customFormat="1" ht="17.25" hidden="1" customHeight="1" x14ac:dyDescent="0.2">
      <c r="A65" s="166" t="s">
        <v>1232</v>
      </c>
      <c r="B65" s="166"/>
      <c r="C65" s="93"/>
      <c r="D65" s="94"/>
      <c r="E65" s="95">
        <f>E64</f>
        <v>100773.94193999999</v>
      </c>
      <c r="F65" s="95">
        <f>E65+F64</f>
        <v>132968.62459799999</v>
      </c>
      <c r="G65" s="95">
        <f>F65+G64</f>
        <v>158106.26941199999</v>
      </c>
      <c r="H65" s="95">
        <f>G65+H64</f>
        <v>511093.17387000006</v>
      </c>
      <c r="I65" s="95">
        <f>H65+I64</f>
        <v>819489.23910000012</v>
      </c>
      <c r="J65" s="95"/>
      <c r="K65" s="95"/>
      <c r="L65" s="95"/>
      <c r="M65" s="95"/>
      <c r="N65" s="95"/>
      <c r="O65" s="96"/>
      <c r="P65" s="97"/>
      <c r="Q65" s="34"/>
      <c r="R65" s="34"/>
      <c r="S65" s="34"/>
    </row>
    <row r="66" spans="1:19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</row>
  </sheetData>
  <mergeCells count="67">
    <mergeCell ref="A66:P66"/>
    <mergeCell ref="A55:C56"/>
    <mergeCell ref="D55:D56"/>
    <mergeCell ref="A57:B57"/>
    <mergeCell ref="A58:C58"/>
    <mergeCell ref="D58:D59"/>
    <mergeCell ref="A59:C59"/>
    <mergeCell ref="A61:B62"/>
    <mergeCell ref="D61:D62"/>
    <mergeCell ref="A63:B63"/>
    <mergeCell ref="A64:B64"/>
    <mergeCell ref="A65:B65"/>
    <mergeCell ref="A49:A51"/>
    <mergeCell ref="B49:C51"/>
    <mergeCell ref="D49:D51"/>
    <mergeCell ref="A52:A54"/>
    <mergeCell ref="B52:C54"/>
    <mergeCell ref="D52:D54"/>
    <mergeCell ref="A43:A45"/>
    <mergeCell ref="B43:C45"/>
    <mergeCell ref="D43:D45"/>
    <mergeCell ref="A46:A48"/>
    <mergeCell ref="B46:C48"/>
    <mergeCell ref="D46:D48"/>
    <mergeCell ref="A37:A39"/>
    <mergeCell ref="B37:C39"/>
    <mergeCell ref="D37:D39"/>
    <mergeCell ref="A40:A42"/>
    <mergeCell ref="B40:C42"/>
    <mergeCell ref="D40:D42"/>
    <mergeCell ref="A31:A33"/>
    <mergeCell ref="B31:C33"/>
    <mergeCell ref="D31:D33"/>
    <mergeCell ref="A34:A36"/>
    <mergeCell ref="B34:C36"/>
    <mergeCell ref="D34:D36"/>
    <mergeCell ref="A25:A27"/>
    <mergeCell ref="B25:C27"/>
    <mergeCell ref="D25:D27"/>
    <mergeCell ref="A28:A30"/>
    <mergeCell ref="B28:C30"/>
    <mergeCell ref="D28:D30"/>
    <mergeCell ref="A19:A21"/>
    <mergeCell ref="B19:C21"/>
    <mergeCell ref="D19:D21"/>
    <mergeCell ref="A22:A24"/>
    <mergeCell ref="B22:C24"/>
    <mergeCell ref="D22:D24"/>
    <mergeCell ref="A13:A15"/>
    <mergeCell ref="B13:C15"/>
    <mergeCell ref="D13:D15"/>
    <mergeCell ref="A16:A18"/>
    <mergeCell ref="B16:C18"/>
    <mergeCell ref="D16:D18"/>
    <mergeCell ref="A7:A9"/>
    <mergeCell ref="B7:C9"/>
    <mergeCell ref="D7:D9"/>
    <mergeCell ref="A10:A12"/>
    <mergeCell ref="B10:C12"/>
    <mergeCell ref="D10:D12"/>
    <mergeCell ref="B1:H1"/>
    <mergeCell ref="B2:H2"/>
    <mergeCell ref="A3:P3"/>
    <mergeCell ref="A4:A5"/>
    <mergeCell ref="B4:C5"/>
    <mergeCell ref="D4:D5"/>
    <mergeCell ref="E4:P4"/>
  </mergeCells>
  <conditionalFormatting sqref="E11:P11 E14:P14 E17:P17 E20:P20 E23:P23 E26:P26 E29:P29 E32:P32 E35:P35 E38:P38 E41:P41 E44:P44 E47:P47 E50:P50 E53:P53">
    <cfRule type="cellIs" dxfId="1" priority="1" operator="greaterThan">
      <formula>0</formula>
    </cfRule>
  </conditionalFormatting>
  <conditionalFormatting sqref="E8:P8">
    <cfRule type="cellIs" dxfId="0" priority="2" operator="greaterThan">
      <formula>0</formula>
    </cfRule>
  </conditionalFormatting>
  <pageMargins left="0.51180555555555596" right="0.51180555555555596" top="0.48125000000000001" bottom="0.64861111111111103" header="0.511811023622047" footer="0.511811023622047"/>
  <pageSetup paperSize="8" scale="5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BDI PREENCH</vt:lpstr>
      <vt:lpstr>EncSoc PR</vt:lpstr>
      <vt:lpstr>Consolidada Compl B195 PR</vt:lpstr>
      <vt:lpstr>Cronograma F&amp;F PREENCH</vt:lpstr>
      <vt:lpstr>'Consolidada Compl B195 PR'!Area_de_impressao</vt:lpstr>
      <vt:lpstr>'Cronograma F&amp;F PREENCH'!Area_de_impressao</vt:lpstr>
      <vt:lpstr>'Consolidada Compl B195 PR'!Titulos_de_impressao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Freitas Santos Junior</dc:creator>
  <cp:lastModifiedBy>Vanessa Yuri Shiguematsu Bispo</cp:lastModifiedBy>
  <dcterms:created xsi:type="dcterms:W3CDTF">2025-02-13T17:42:27Z</dcterms:created>
  <dcterms:modified xsi:type="dcterms:W3CDTF">2025-03-17T20:44:20Z</dcterms:modified>
</cp:coreProperties>
</file>